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4735" windowHeight="13740" activeTab="2"/>
  </bookViews>
  <sheets>
    <sheet name="Sheet1" sheetId="1" r:id="rId1"/>
    <sheet name="~#temp" sheetId="2" state="hidden" r:id="rId2"/>
    <sheet name="Eyebar Lwr pin" sheetId="3" r:id="rId3"/>
    <sheet name="Eyebar Upper pin" sheetId="4" r:id="rId4"/>
    <sheet name="Sheet3" sheetId="5" r:id="rId5"/>
  </sheets>
  <definedNames>
    <definedName name="_xlnm.Print_Titles" localSheetId="2">'Eyebar Lwr pin'!$1:$5</definedName>
    <definedName name="_xlnm.Print_Titles" localSheetId="3">'Eyebar Upper pin'!$1:$5</definedName>
  </definedNames>
  <calcPr fullCalcOnLoad="1"/>
</workbook>
</file>

<file path=xl/sharedStrings.xml><?xml version="1.0" encoding="utf-8"?>
<sst xmlns="http://schemas.openxmlformats.org/spreadsheetml/2006/main" count="197" uniqueCount="94">
  <si>
    <t>EQS(B37,"Units= ; EqnPrefix=Eqn. ; EqnNo= 0; Multiplication= 1; ShowWorking= 0; EqnStyle= 1; Eqp$D$37_0")</t>
  </si>
  <si>
    <t>3-3.3.1   Static Strength of the Plates</t>
  </si>
  <si>
    <t>3-3.3 PINNED CONNECTIONS</t>
  </si>
  <si>
    <t>INPUT</t>
  </si>
  <si>
    <t>kip</t>
  </si>
  <si>
    <t>in</t>
  </si>
  <si>
    <r>
      <t>D</t>
    </r>
    <r>
      <rPr>
        <vertAlign val="subscript"/>
        <sz val="11"/>
        <color indexed="8"/>
        <rFont val="Calibri"/>
        <family val="2"/>
      </rPr>
      <t>p</t>
    </r>
    <r>
      <rPr>
        <sz val="11"/>
        <color indexed="8"/>
        <rFont val="Calibri"/>
        <family val="2"/>
      </rPr>
      <t xml:space="preserve"> =</t>
    </r>
  </si>
  <si>
    <r>
      <t>D</t>
    </r>
    <r>
      <rPr>
        <vertAlign val="subscript"/>
        <sz val="11"/>
        <color indexed="8"/>
        <rFont val="Calibri"/>
        <family val="2"/>
      </rPr>
      <t>h</t>
    </r>
    <r>
      <rPr>
        <sz val="11"/>
        <color indexed="8"/>
        <rFont val="Calibri"/>
        <family val="2"/>
      </rPr>
      <t xml:space="preserve"> =</t>
    </r>
  </si>
  <si>
    <r>
      <t>b</t>
    </r>
    <r>
      <rPr>
        <vertAlign val="subscript"/>
        <sz val="11"/>
        <color indexed="8"/>
        <rFont val="Calibri"/>
        <family val="2"/>
      </rPr>
      <t>e</t>
    </r>
    <r>
      <rPr>
        <sz val="11"/>
        <color indexed="8"/>
        <rFont val="Calibri"/>
        <family val="2"/>
      </rPr>
      <t xml:space="preserve"> =</t>
    </r>
  </si>
  <si>
    <r>
      <t>P</t>
    </r>
    <r>
      <rPr>
        <vertAlign val="subscript"/>
        <sz val="11"/>
        <color indexed="8"/>
        <rFont val="Calibri"/>
        <family val="2"/>
      </rPr>
      <t>t</t>
    </r>
    <r>
      <rPr>
        <sz val="11"/>
        <color indexed="8"/>
        <rFont val="Calibri"/>
        <family val="2"/>
      </rPr>
      <t xml:space="preserve"> =</t>
    </r>
  </si>
  <si>
    <r>
      <t>b</t>
    </r>
    <r>
      <rPr>
        <vertAlign val="subscript"/>
        <sz val="11"/>
        <color indexed="8"/>
        <rFont val="Calibri"/>
        <family val="2"/>
      </rPr>
      <t>eff</t>
    </r>
    <r>
      <rPr>
        <sz val="11"/>
        <color indexed="8"/>
        <rFont val="Calibri"/>
        <family val="2"/>
      </rPr>
      <t xml:space="preserve"> =</t>
    </r>
  </si>
  <si>
    <t>ksi</t>
  </si>
  <si>
    <t>Material Properties</t>
  </si>
  <si>
    <t>Strength Reduction Factor:</t>
  </si>
  <si>
    <r>
      <t>C</t>
    </r>
    <r>
      <rPr>
        <vertAlign val="subscript"/>
        <sz val="11"/>
        <color indexed="8"/>
        <rFont val="Calibri"/>
        <family val="2"/>
      </rPr>
      <t>r</t>
    </r>
    <r>
      <rPr>
        <sz val="11"/>
        <color indexed="8"/>
        <rFont val="Calibri"/>
        <family val="2"/>
      </rPr>
      <t xml:space="preserve"> =</t>
    </r>
  </si>
  <si>
    <r>
      <t>N</t>
    </r>
    <r>
      <rPr>
        <vertAlign val="subscript"/>
        <sz val="11"/>
        <color indexed="8"/>
        <rFont val="Calibri"/>
        <family val="2"/>
      </rPr>
      <t>d</t>
    </r>
    <r>
      <rPr>
        <sz val="11"/>
        <color indexed="8"/>
        <rFont val="Calibri"/>
        <family val="2"/>
      </rPr>
      <t xml:space="preserve"> =</t>
    </r>
  </si>
  <si>
    <t>3-1.3 Static Design Basis</t>
  </si>
  <si>
    <t>Nominal Design Factor</t>
  </si>
  <si>
    <t>Design Category</t>
  </si>
  <si>
    <t>A</t>
  </si>
  <si>
    <r>
      <t>P</t>
    </r>
    <r>
      <rPr>
        <vertAlign val="subscript"/>
        <sz val="11"/>
        <color indexed="8"/>
        <rFont val="Calibri"/>
        <family val="2"/>
      </rPr>
      <t>b</t>
    </r>
    <r>
      <rPr>
        <sz val="11"/>
        <color indexed="8"/>
        <rFont val="Calibri"/>
        <family val="2"/>
      </rPr>
      <t xml:space="preserve"> =</t>
    </r>
  </si>
  <si>
    <r>
      <t xml:space="preserve">The allowable double plane shear strength beyond the pinhole, </t>
    </r>
    <r>
      <rPr>
        <i/>
        <sz val="11"/>
        <color indexed="8"/>
        <rFont val="Calibri"/>
        <family val="2"/>
      </rPr>
      <t>P</t>
    </r>
    <r>
      <rPr>
        <i/>
        <vertAlign val="subscript"/>
        <sz val="11"/>
        <color indexed="8"/>
        <rFont val="Calibri"/>
        <family val="2"/>
      </rPr>
      <t>v</t>
    </r>
    <r>
      <rPr>
        <sz val="11"/>
        <color indexed="8"/>
        <rFont val="Calibri"/>
        <family val="2"/>
      </rPr>
      <t xml:space="preserve"> :</t>
    </r>
  </si>
  <si>
    <r>
      <t xml:space="preserve">The allowable single plane fracture strength beyond the pinhole, </t>
    </r>
    <r>
      <rPr>
        <i/>
        <sz val="11"/>
        <color indexed="8"/>
        <rFont val="Calibri"/>
        <family val="2"/>
      </rPr>
      <t>P</t>
    </r>
    <r>
      <rPr>
        <i/>
        <vertAlign val="subscript"/>
        <sz val="11"/>
        <color indexed="8"/>
        <rFont val="Calibri"/>
        <family val="2"/>
      </rPr>
      <t>b</t>
    </r>
    <r>
      <rPr>
        <sz val="11"/>
        <color indexed="8"/>
        <rFont val="Calibri"/>
        <family val="2"/>
      </rPr>
      <t xml:space="preserve"> :</t>
    </r>
  </si>
  <si>
    <r>
      <t xml:space="preserve">The allowable tensile strength through the pinhole, </t>
    </r>
    <r>
      <rPr>
        <i/>
        <sz val="11"/>
        <color indexed="8"/>
        <rFont val="Calibri"/>
        <family val="2"/>
      </rPr>
      <t>P</t>
    </r>
    <r>
      <rPr>
        <i/>
        <vertAlign val="subscript"/>
        <sz val="11"/>
        <color indexed="8"/>
        <rFont val="Calibri"/>
        <family val="2"/>
      </rPr>
      <t>t</t>
    </r>
    <r>
      <rPr>
        <sz val="11"/>
        <color indexed="8"/>
        <rFont val="Calibri"/>
        <family val="2"/>
      </rPr>
      <t xml:space="preserve"> :</t>
    </r>
  </si>
  <si>
    <r>
      <t>P</t>
    </r>
    <r>
      <rPr>
        <vertAlign val="subscript"/>
        <sz val="11"/>
        <color indexed="8"/>
        <rFont val="Calibri"/>
        <family val="2"/>
      </rPr>
      <t>v</t>
    </r>
    <r>
      <rPr>
        <sz val="11"/>
        <color indexed="8"/>
        <rFont val="Calibri"/>
        <family val="2"/>
      </rPr>
      <t xml:space="preserve"> =</t>
    </r>
  </si>
  <si>
    <r>
      <t>A</t>
    </r>
    <r>
      <rPr>
        <vertAlign val="subscript"/>
        <sz val="11"/>
        <color indexed="8"/>
        <rFont val="Calibri"/>
        <family val="2"/>
      </rPr>
      <t>v</t>
    </r>
    <r>
      <rPr>
        <sz val="11"/>
        <color indexed="8"/>
        <rFont val="Calibri"/>
        <family val="2"/>
      </rPr>
      <t xml:space="preserve"> =</t>
    </r>
  </si>
  <si>
    <t>3-3.3.4   Bearing Stress</t>
  </si>
  <si>
    <t>D:C RATIO</t>
  </si>
  <si>
    <t>DEMAND P=</t>
  </si>
  <si>
    <t>CAPACITY P=</t>
  </si>
  <si>
    <t>GIVEN:</t>
  </si>
  <si>
    <t>DESIGN:</t>
  </si>
  <si>
    <t>RESULTS:</t>
  </si>
  <si>
    <t>Applied load</t>
  </si>
  <si>
    <t>Plate thickness</t>
  </si>
  <si>
    <t>Plate width</t>
  </si>
  <si>
    <t>Pin diameter</t>
  </si>
  <si>
    <t>Pin-to-hole difference</t>
  </si>
  <si>
    <t>Effective width each side of the pinhole:</t>
  </si>
  <si>
    <t>Actual width of plate between hole edge and plate edge perpendicular to the applied load:</t>
  </si>
  <si>
    <t>Hole diameter:</t>
  </si>
  <si>
    <t>Center of hole to plate edge parallel to the applied load:</t>
  </si>
  <si>
    <r>
      <t>F</t>
    </r>
    <r>
      <rPr>
        <vertAlign val="subscript"/>
        <sz val="11"/>
        <color indexed="8"/>
        <rFont val="Calibri"/>
        <family val="2"/>
      </rPr>
      <t>p</t>
    </r>
    <r>
      <rPr>
        <sz val="11"/>
        <color indexed="8"/>
        <rFont val="Calibri"/>
        <family val="2"/>
      </rPr>
      <t xml:space="preserve"> =</t>
    </r>
  </si>
  <si>
    <r>
      <t>f</t>
    </r>
    <r>
      <rPr>
        <vertAlign val="subscript"/>
        <sz val="11"/>
        <color indexed="8"/>
        <rFont val="Calibri"/>
        <family val="2"/>
      </rPr>
      <t>p</t>
    </r>
    <r>
      <rPr>
        <sz val="11"/>
        <color indexed="8"/>
        <rFont val="Calibri"/>
        <family val="2"/>
      </rPr>
      <t xml:space="preserve"> =</t>
    </r>
  </si>
  <si>
    <t>Project:</t>
  </si>
  <si>
    <t>Subject:</t>
  </si>
  <si>
    <t>Made By:</t>
  </si>
  <si>
    <t>Date:</t>
  </si>
  <si>
    <t>Project No.:</t>
  </si>
  <si>
    <t>Checked By:</t>
  </si>
  <si>
    <t>Pile Lifting Spreader</t>
  </si>
  <si>
    <t>AB</t>
  </si>
  <si>
    <t>MSG</t>
  </si>
  <si>
    <t>Johns Pass Bascule Bridge</t>
  </si>
  <si>
    <t>BTH-1 (3-46)</t>
  </si>
  <si>
    <t>BTH-1 (3-47, 3-48)</t>
  </si>
  <si>
    <t>BTH-1 (3-45)</t>
  </si>
  <si>
    <t>BTH-1 (3-49)</t>
  </si>
  <si>
    <t>BTH-1 (3-50)</t>
  </si>
  <si>
    <t>BTH-1 (3-53)</t>
  </si>
  <si>
    <r>
      <t>F</t>
    </r>
    <r>
      <rPr>
        <vertAlign val="subscript"/>
        <sz val="11"/>
        <color indexed="8"/>
        <rFont val="Calibri"/>
        <family val="2"/>
      </rPr>
      <t>y</t>
    </r>
    <r>
      <rPr>
        <sz val="11"/>
        <color indexed="8"/>
        <rFont val="Calibri"/>
        <family val="2"/>
      </rPr>
      <t xml:space="preserve"> =</t>
    </r>
  </si>
  <si>
    <r>
      <t>The strength of a pin-connected plate in the region of the pinhole shall be taken as the least value of the tensile strength of the effective area on a plane through the center of the pinhole perpendicular to the line of action of the applied load (</t>
    </r>
    <r>
      <rPr>
        <i/>
        <sz val="11"/>
        <color indexed="8"/>
        <rFont val="Calibri"/>
        <family val="2"/>
      </rPr>
      <t>P</t>
    </r>
    <r>
      <rPr>
        <i/>
        <vertAlign val="subscript"/>
        <sz val="11"/>
        <color indexed="8"/>
        <rFont val="Calibri"/>
        <family val="2"/>
      </rPr>
      <t>t</t>
    </r>
    <r>
      <rPr>
        <sz val="11"/>
        <color indexed="8"/>
        <rFont val="Calibri"/>
        <family val="2"/>
      </rPr>
      <t>), the fracture strength beyond the pinhole on a single plane parallel to the line of action of the applied load (</t>
    </r>
    <r>
      <rPr>
        <i/>
        <sz val="11"/>
        <color indexed="8"/>
        <rFont val="Calibri"/>
        <family val="2"/>
      </rPr>
      <t>P</t>
    </r>
    <r>
      <rPr>
        <i/>
        <vertAlign val="subscript"/>
        <sz val="11"/>
        <color indexed="8"/>
        <rFont val="Calibri"/>
        <family val="2"/>
      </rPr>
      <t>b</t>
    </r>
    <r>
      <rPr>
        <sz val="11"/>
        <color indexed="8"/>
        <rFont val="Calibri"/>
        <family val="2"/>
      </rPr>
      <t>), and the double plan shear strength beyond the pinhole parallel to the line of action of the applied load (</t>
    </r>
    <r>
      <rPr>
        <i/>
        <sz val="11"/>
        <color indexed="8"/>
        <rFont val="Calibri"/>
        <family val="2"/>
      </rPr>
      <t>P</t>
    </r>
    <r>
      <rPr>
        <i/>
        <vertAlign val="subscript"/>
        <sz val="11"/>
        <color indexed="8"/>
        <rFont val="Calibri"/>
        <family val="2"/>
      </rPr>
      <t>v</t>
    </r>
    <r>
      <rPr>
        <sz val="11"/>
        <color indexed="8"/>
        <rFont val="Calibri"/>
        <family val="2"/>
      </rPr>
      <t>).</t>
    </r>
  </si>
  <si>
    <t>˚</t>
  </si>
  <si>
    <r>
      <t>in</t>
    </r>
    <r>
      <rPr>
        <vertAlign val="superscript"/>
        <sz val="11"/>
        <color indexed="8"/>
        <rFont val="Calibri"/>
        <family val="2"/>
      </rPr>
      <t>2</t>
    </r>
  </si>
  <si>
    <r>
      <t xml:space="preserve">The bearing stress between the pin and the plate, based in the projected area of the pin, shall not exceed the allowable bearing stress, </t>
    </r>
    <r>
      <rPr>
        <i/>
        <sz val="11"/>
        <color indexed="8"/>
        <rFont val="Calibri"/>
        <family val="2"/>
      </rPr>
      <t>F</t>
    </r>
    <r>
      <rPr>
        <i/>
        <vertAlign val="subscript"/>
        <sz val="11"/>
        <color indexed="8"/>
        <rFont val="Calibri"/>
        <family val="2"/>
      </rPr>
      <t>p</t>
    </r>
    <r>
      <rPr>
        <i/>
        <sz val="11"/>
        <color indexed="8"/>
        <rFont val="Calibri"/>
        <family val="2"/>
      </rPr>
      <t xml:space="preserve"> </t>
    </r>
    <r>
      <rPr>
        <sz val="11"/>
        <color indexed="8"/>
        <rFont val="Calibri"/>
        <family val="2"/>
      </rPr>
      <t xml:space="preserve"> :</t>
    </r>
  </si>
  <si>
    <t>Pile Lifting Spreader  -   EYEBARS UPPER PIN</t>
  </si>
  <si>
    <t>Pile Lifting Spreader  -   EYEBARS LOWER PIN</t>
  </si>
  <si>
    <t>25T shackle pin diameter</t>
  </si>
  <si>
    <t>Use a 25T shackles (Crosby G2130) to connect the eyebar to the spreader</t>
  </si>
  <si>
    <t>Use a 1 3/4" dia. smooth Williams bar to connect the eyebar to the pile</t>
  </si>
  <si>
    <t>A =</t>
  </si>
  <si>
    <t>PLATE</t>
  </si>
  <si>
    <t>PIN</t>
  </si>
  <si>
    <t>Design a Plate Lifting Beam and rigging plates to lift a 98 ft, 30" square PSC pile from the pile head using an embedded 2" ID PVC sleeve thru the pile width.  The lifter will be capable of crane hook access and transfer the pile load from the lifting pin to the hook by means of independent eyebars from the pin to the plate spreader beam, shackles and a plate lifting beam connected to the hook.</t>
  </si>
  <si>
    <t>E (ksi)</t>
  </si>
  <si>
    <r>
      <t>F</t>
    </r>
    <r>
      <rPr>
        <vertAlign val="subscript"/>
        <sz val="11"/>
        <color indexed="8"/>
        <rFont val="Calibri"/>
        <family val="2"/>
      </rPr>
      <t>y</t>
    </r>
    <r>
      <rPr>
        <sz val="11"/>
        <color indexed="8"/>
        <rFont val="Calibri"/>
        <family val="2"/>
      </rPr>
      <t xml:space="preserve"> (ksi)</t>
    </r>
  </si>
  <si>
    <r>
      <t>F</t>
    </r>
    <r>
      <rPr>
        <vertAlign val="subscript"/>
        <sz val="11"/>
        <color indexed="8"/>
        <rFont val="Calibri"/>
        <family val="2"/>
      </rPr>
      <t>u</t>
    </r>
    <r>
      <rPr>
        <sz val="11"/>
        <color indexed="8"/>
        <rFont val="Calibri"/>
        <family val="2"/>
      </rPr>
      <t xml:space="preserve"> (ksi)</t>
    </r>
  </si>
  <si>
    <t>MATERIAL</t>
  </si>
  <si>
    <t>DESCRIPTION</t>
  </si>
  <si>
    <t>Williams Bar</t>
  </si>
  <si>
    <t>ASTM A36</t>
  </si>
  <si>
    <t>Section Properties</t>
  </si>
  <si>
    <t>" dia. Pin</t>
  </si>
  <si>
    <r>
      <t>t</t>
    </r>
    <r>
      <rPr>
        <sz val="11"/>
        <color indexed="8"/>
        <rFont val="Calibri"/>
        <family val="2"/>
      </rPr>
      <t xml:space="preserve"> =</t>
    </r>
  </si>
  <si>
    <r>
      <t>b</t>
    </r>
    <r>
      <rPr>
        <sz val="11"/>
        <color indexed="8"/>
        <rFont val="Calibri"/>
        <family val="2"/>
      </rPr>
      <t xml:space="preserve"> =</t>
    </r>
  </si>
  <si>
    <r>
      <t>∆</t>
    </r>
    <r>
      <rPr>
        <vertAlign val="subscript"/>
        <sz val="11"/>
        <color indexed="8"/>
        <rFont val="Calibri"/>
        <family val="2"/>
      </rPr>
      <t>D</t>
    </r>
    <r>
      <rPr>
        <sz val="11"/>
        <color indexed="8"/>
        <rFont val="Calibri"/>
        <family val="2"/>
      </rPr>
      <t xml:space="preserve"> =</t>
    </r>
  </si>
  <si>
    <r>
      <t>R</t>
    </r>
    <r>
      <rPr>
        <sz val="11"/>
        <color indexed="8"/>
        <rFont val="Calibri"/>
        <family val="2"/>
      </rPr>
      <t xml:space="preserve"> =</t>
    </r>
  </si>
  <si>
    <r>
      <t>φ</t>
    </r>
    <r>
      <rPr>
        <sz val="11"/>
        <color indexed="8"/>
        <rFont val="Calibri"/>
        <family val="2"/>
      </rPr>
      <t xml:space="preserve"> =</t>
    </r>
  </si>
  <si>
    <r>
      <t>α</t>
    </r>
    <r>
      <rPr>
        <sz val="11"/>
        <color indexed="8"/>
        <rFont val="Calibri"/>
        <family val="2"/>
      </rPr>
      <t xml:space="preserve"> =</t>
    </r>
  </si>
  <si>
    <r>
      <t>h</t>
    </r>
    <r>
      <rPr>
        <sz val="11"/>
        <color indexed="8"/>
        <rFont val="Calibri"/>
        <family val="2"/>
      </rPr>
      <t xml:space="preserve"> =</t>
    </r>
  </si>
  <si>
    <r>
      <t>F</t>
    </r>
    <r>
      <rPr>
        <vertAlign val="subscript"/>
        <sz val="11"/>
        <color indexed="8"/>
        <rFont val="Calibri"/>
        <family val="2"/>
      </rPr>
      <t>upl</t>
    </r>
    <r>
      <rPr>
        <sz val="11"/>
        <color indexed="8"/>
        <rFont val="Calibri"/>
        <family val="2"/>
      </rPr>
      <t xml:space="preserve"> =</t>
    </r>
  </si>
  <si>
    <r>
      <t>F</t>
    </r>
    <r>
      <rPr>
        <vertAlign val="subscript"/>
        <sz val="11"/>
        <color indexed="8"/>
        <rFont val="Calibri"/>
        <family val="2"/>
      </rPr>
      <t>upi</t>
    </r>
    <r>
      <rPr>
        <sz val="11"/>
        <color indexed="8"/>
        <rFont val="Calibri"/>
        <family val="2"/>
      </rPr>
      <t xml:space="preserve"> =</t>
    </r>
  </si>
  <si>
    <r>
      <t>F</t>
    </r>
    <r>
      <rPr>
        <vertAlign val="subscript"/>
        <sz val="11"/>
        <color indexed="8"/>
        <rFont val="Calibri"/>
        <family val="2"/>
      </rPr>
      <t>ypl</t>
    </r>
    <r>
      <rPr>
        <sz val="11"/>
        <color indexed="8"/>
        <rFont val="Calibri"/>
        <family val="2"/>
      </rPr>
      <t xml:space="preserve"> =</t>
    </r>
  </si>
  <si>
    <r>
      <t>F</t>
    </r>
    <r>
      <rPr>
        <vertAlign val="subscript"/>
        <sz val="11"/>
        <color indexed="8"/>
        <rFont val="Calibri"/>
        <family val="2"/>
      </rPr>
      <t>ypi</t>
    </r>
    <r>
      <rPr>
        <sz val="11"/>
        <color indexed="8"/>
        <rFont val="Calibri"/>
        <family val="2"/>
      </rPr>
      <t xml:space="preserve"> =</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</si>
</sst>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409]d\-mmm\-yy;@"/>
  </numFmts>
  <fonts count="26">
    <font>
      <sz val="11"/>
      <color indexed="8"/>
      <name val="Calibri"/>
      <family val="2"/>
    </font>
    <font>
      <vertAlign val="subscript"/>
      <sz val="11"/>
      <color indexed="8"/>
      <name val="Calibri"/>
      <family val="2"/>
    </font>
    <font>
      <i/>
      <sz val="11"/>
      <color indexed="8"/>
      <name val="Calibri"/>
      <family val="2"/>
    </font>
    <font>
      <i/>
      <vertAlign val="subscript"/>
      <sz val="11"/>
      <color indexed="8"/>
      <name val="Calibri"/>
      <family val="2"/>
    </font>
    <font>
      <sz val="11"/>
      <color indexed="62"/>
      <name val="Calibri"/>
      <family val="2"/>
    </font>
    <font>
      <b/>
      <u val="single"/>
      <sz val="12"/>
      <color indexed="8"/>
      <name val="Calibri"/>
      <family val="2"/>
    </font>
    <font>
      <b/>
      <sz val="11"/>
      <color indexed="8"/>
      <name val="Calibri"/>
      <family val="2"/>
    </font>
    <font>
      <b/>
      <sz val="11"/>
      <name val="Calibri"/>
      <family val="2"/>
    </font>
    <font>
      <vertAlign val="superscript"/>
      <sz val="11"/>
      <color indexed="8"/>
      <name val="Calibri"/>
      <family val="2"/>
    </font>
    <font>
      <sz val="12"/>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style="thin"/>
      <right style="thin"/>
      <top style="thin"/>
      <bottom/>
    </border>
    <border>
      <left style="thin"/>
      <right style="thin"/>
      <top/>
      <bottom style="thin"/>
    </border>
    <border>
      <left style="thin"/>
      <right style="thin"/>
      <top/>
      <bottom/>
    </border>
    <border>
      <left/>
      <right style="thin"/>
      <top/>
      <bottom style="thin"/>
    </border>
    <border>
      <left style="thin"/>
      <right>
        <color indexed="63"/>
      </right>
      <top/>
      <bottom style="thin"/>
    </border>
    <border>
      <left>
        <color indexed="63"/>
      </left>
      <right/>
      <top style="thin"/>
      <bottom/>
    </border>
    <border>
      <left>
        <color indexed="63"/>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 fillId="7" borderId="1" applyNumberFormat="0" applyAlignment="0" applyProtection="0"/>
    <xf numFmtId="0" fontId="20"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0" borderId="9" applyNumberFormat="0" applyFill="0" applyAlignment="0" applyProtection="0"/>
    <xf numFmtId="0" fontId="22" fillId="0" borderId="0" applyNumberFormat="0" applyFill="0" applyBorder="0" applyAlignment="0" applyProtection="0"/>
  </cellStyleXfs>
  <cellXfs count="64">
    <xf numFmtId="0" fontId="0" fillId="0" borderId="0" xfId="0" applyAlignment="1">
      <alignment/>
    </xf>
    <xf numFmtId="2" fontId="0" fillId="0" borderId="0" xfId="0" applyNumberFormat="1" applyAlignment="1">
      <alignment/>
    </xf>
    <xf numFmtId="0" fontId="0" fillId="0" borderId="0" xfId="0" applyFont="1" applyAlignment="1">
      <alignment horizontal="right"/>
    </xf>
    <xf numFmtId="0" fontId="0" fillId="0" borderId="0" xfId="0" applyAlignment="1">
      <alignment horizontal="right"/>
    </xf>
    <xf numFmtId="164" fontId="0" fillId="0" borderId="0" xfId="0" applyNumberFormat="1" applyAlignment="1">
      <alignment/>
    </xf>
    <xf numFmtId="2" fontId="0" fillId="0" borderId="0" xfId="0" applyNumberFormat="1" applyFont="1" applyAlignment="1">
      <alignment horizontal="right"/>
    </xf>
    <xf numFmtId="0" fontId="0" fillId="0" borderId="0" xfId="0" applyFont="1" applyAlignment="1">
      <alignment horizontal="left"/>
    </xf>
    <xf numFmtId="0" fontId="0" fillId="0" borderId="0" xfId="0" applyAlignment="1">
      <alignment horizontal="center"/>
    </xf>
    <xf numFmtId="0" fontId="0" fillId="0" borderId="0" xfId="0" applyFill="1" applyBorder="1" applyAlignment="1" quotePrefix="1">
      <alignment/>
    </xf>
    <xf numFmtId="0" fontId="0" fillId="0" borderId="0" xfId="0" applyFill="1" applyBorder="1" applyAlignment="1" quotePrefix="1">
      <alignment horizontal="center"/>
    </xf>
    <xf numFmtId="0" fontId="0" fillId="0" borderId="0" xfId="0" applyAlignment="1">
      <alignment/>
    </xf>
    <xf numFmtId="0" fontId="0" fillId="0" borderId="0" xfId="0" applyAlignment="1">
      <alignment horizontal="left"/>
    </xf>
    <xf numFmtId="164" fontId="0" fillId="0" borderId="0" xfId="0" applyNumberFormat="1" applyAlignment="1">
      <alignment horizontal="left"/>
    </xf>
    <xf numFmtId="0" fontId="5" fillId="0" borderId="0" xfId="0" applyFont="1" applyAlignment="1">
      <alignment/>
    </xf>
    <xf numFmtId="0" fontId="5" fillId="0" borderId="0" xfId="0" applyFont="1" applyAlignment="1">
      <alignment horizontal="left"/>
    </xf>
    <xf numFmtId="0" fontId="6" fillId="0" borderId="0" xfId="0" applyFont="1" applyAlignment="1">
      <alignment/>
    </xf>
    <xf numFmtId="0" fontId="0" fillId="0" borderId="0" xfId="0" applyNumberFormat="1" applyFill="1" applyBorder="1" applyAlignment="1">
      <alignment horizontal="center"/>
    </xf>
    <xf numFmtId="2" fontId="7" fillId="7" borderId="1" xfId="52" applyNumberFormat="1" applyFont="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left"/>
    </xf>
    <xf numFmtId="0" fontId="0" fillId="0" borderId="11" xfId="0" applyBorder="1" applyAlignment="1">
      <alignment/>
    </xf>
    <xf numFmtId="0" fontId="0" fillId="0" borderId="12" xfId="0" applyBorder="1" applyAlignment="1">
      <alignment/>
    </xf>
    <xf numFmtId="0" fontId="0" fillId="0" borderId="12" xfId="0" applyBorder="1" applyAlignment="1">
      <alignment horizontal="left"/>
    </xf>
    <xf numFmtId="0" fontId="0" fillId="0" borderId="13" xfId="0" applyBorder="1" applyAlignment="1">
      <alignment/>
    </xf>
    <xf numFmtId="0" fontId="0" fillId="0" borderId="14" xfId="0" applyBorder="1" applyAlignment="1">
      <alignment/>
    </xf>
    <xf numFmtId="0" fontId="0" fillId="0" borderId="10" xfId="0" applyBorder="1" applyAlignment="1">
      <alignment horizontal="left"/>
    </xf>
    <xf numFmtId="0" fontId="0" fillId="0" borderId="0" xfId="0" applyFont="1" applyAlignment="1">
      <alignment/>
    </xf>
    <xf numFmtId="0" fontId="0" fillId="0" borderId="15" xfId="0" applyBorder="1" applyAlignment="1">
      <alignment horizontal="center"/>
    </xf>
    <xf numFmtId="0" fontId="0" fillId="0" borderId="16" xfId="0" applyBorder="1" applyAlignment="1">
      <alignment horizontal="center"/>
    </xf>
    <xf numFmtId="0" fontId="0" fillId="0" borderId="16" xfId="0" applyFill="1" applyBorder="1" applyAlignment="1">
      <alignment horizontal="center"/>
    </xf>
    <xf numFmtId="1" fontId="0" fillId="0" borderId="17" xfId="0" applyNumberFormat="1" applyBorder="1" applyAlignment="1">
      <alignment horizontal="center"/>
    </xf>
    <xf numFmtId="0" fontId="0" fillId="0" borderId="18" xfId="0" applyBorder="1" applyAlignment="1">
      <alignment horizontal="center"/>
    </xf>
    <xf numFmtId="0" fontId="9" fillId="0" borderId="0" xfId="0" applyFont="1" applyAlignment="1">
      <alignment horizontal="left" vertical="center" wrapText="1"/>
    </xf>
    <xf numFmtId="164" fontId="0" fillId="0" borderId="17" xfId="0" applyNumberFormat="1" applyBorder="1" applyAlignment="1">
      <alignment horizontal="center"/>
    </xf>
    <xf numFmtId="164" fontId="0" fillId="0" borderId="0" xfId="0" applyNumberFormat="1" applyBorder="1" applyAlignment="1">
      <alignment horizontal="center"/>
    </xf>
    <xf numFmtId="1" fontId="0" fillId="0" borderId="19" xfId="0" applyNumberFormat="1" applyBorder="1" applyAlignment="1">
      <alignment horizontal="center"/>
    </xf>
    <xf numFmtId="164" fontId="0" fillId="0" borderId="19" xfId="0" applyNumberFormat="1" applyBorder="1" applyAlignment="1">
      <alignment horizontal="center"/>
    </xf>
    <xf numFmtId="164" fontId="0" fillId="0" borderId="0" xfId="0" applyNumberFormat="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10" fillId="7" borderId="1" xfId="52" applyFont="1" applyAlignment="1">
      <alignment horizontal="right"/>
    </xf>
    <xf numFmtId="2" fontId="10" fillId="7" borderId="1" xfId="52" applyNumberFormat="1" applyFont="1" applyAlignment="1">
      <alignment/>
    </xf>
    <xf numFmtId="165" fontId="0" fillId="0" borderId="10" xfId="0" applyNumberFormat="1" applyBorder="1" applyAlignment="1">
      <alignment horizontal="left"/>
    </xf>
    <xf numFmtId="165" fontId="0" fillId="0" borderId="20" xfId="0" applyNumberFormat="1" applyBorder="1" applyAlignment="1">
      <alignment horizontal="left"/>
    </xf>
    <xf numFmtId="0" fontId="0" fillId="0" borderId="12" xfId="0" applyBorder="1" applyAlignment="1">
      <alignment horizontal="left"/>
    </xf>
    <xf numFmtId="0" fontId="0" fillId="0" borderId="15" xfId="0" applyBorder="1" applyAlignment="1">
      <alignment horizontal="left"/>
    </xf>
    <xf numFmtId="0" fontId="0" fillId="0" borderId="10" xfId="0" applyBorder="1" applyAlignment="1">
      <alignment horizontal="left"/>
    </xf>
    <xf numFmtId="0" fontId="0" fillId="0" borderId="20"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0" xfId="0" applyAlignment="1">
      <alignment horizontal="left" wrapText="1"/>
    </xf>
    <xf numFmtId="0" fontId="0" fillId="0" borderId="17"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5" fillId="0" borderId="0" xfId="0" applyFont="1" applyAlignment="1">
      <alignment horizontal="left" vertical="center" wrapText="1"/>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0" fillId="0" borderId="0" xfId="0" applyFont="1" applyAlignment="1">
      <alignment horizontal="right"/>
    </xf>
    <xf numFmtId="0" fontId="0" fillId="0" borderId="21" xfId="0" applyBorder="1" applyAlignment="1">
      <alignment horizontal="center"/>
    </xf>
    <xf numFmtId="164" fontId="0" fillId="0" borderId="0" xfId="0" applyNumberFormat="1" applyFont="1" applyBorder="1" applyAlignment="1">
      <alignment horizontal="right"/>
    </xf>
    <xf numFmtId="0" fontId="0" fillId="0" borderId="22" xfId="0" applyBorder="1" applyAlignment="1">
      <alignment/>
    </xf>
    <xf numFmtId="0" fontId="0" fillId="0" borderId="2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0.wmf" /><Relationship Id="rId3" Type="http://schemas.openxmlformats.org/officeDocument/2006/relationships/image" Target="../media/image21.wmf" /><Relationship Id="rId4" Type="http://schemas.openxmlformats.org/officeDocument/2006/relationships/image" Target="../media/image23.emf" /><Relationship Id="rId5" Type="http://schemas.openxmlformats.org/officeDocument/2006/relationships/image" Target="../media/image24.emf" /><Relationship Id="rId6" Type="http://schemas.openxmlformats.org/officeDocument/2006/relationships/image" Target="../media/image30.emf" /><Relationship Id="rId7" Type="http://schemas.openxmlformats.org/officeDocument/2006/relationships/image" Target="../media/image34.emf" /><Relationship Id="rId8" Type="http://schemas.openxmlformats.org/officeDocument/2006/relationships/image" Target="../media/image36.emf" /><Relationship Id="rId9" Type="http://schemas.openxmlformats.org/officeDocument/2006/relationships/image" Target="../media/image41.emf" /><Relationship Id="rId10" Type="http://schemas.openxmlformats.org/officeDocument/2006/relationships/image" Target="../media/image43.emf" /><Relationship Id="rId11" Type="http://schemas.openxmlformats.org/officeDocument/2006/relationships/image" Target="../media/image44.emf" /><Relationship Id="rId12" Type="http://schemas.openxmlformats.org/officeDocument/2006/relationships/image" Target="../media/image48.emf" /><Relationship Id="rId13" Type="http://schemas.openxmlformats.org/officeDocument/2006/relationships/image" Target="../media/image52.emf" /><Relationship Id="rId14" Type="http://schemas.openxmlformats.org/officeDocument/2006/relationships/image" Target="../media/image55.emf" /><Relationship Id="rId15" Type="http://schemas.openxmlformats.org/officeDocument/2006/relationships/image" Target="../media/image58.emf" /><Relationship Id="rId16" Type="http://schemas.openxmlformats.org/officeDocument/2006/relationships/image" Target="../media/image63.emf" /><Relationship Id="rId17" Type="http://schemas.openxmlformats.org/officeDocument/2006/relationships/image" Target="../media/image65.emf" /><Relationship Id="rId18" Type="http://schemas.openxmlformats.org/officeDocument/2006/relationships/image" Target="../media/image70.emf" /><Relationship Id="rId19" Type="http://schemas.openxmlformats.org/officeDocument/2006/relationships/image" Target="../media/image74.emf" /><Relationship Id="rId20" Type="http://schemas.openxmlformats.org/officeDocument/2006/relationships/image" Target="../media/image76.emf" /><Relationship Id="rId21" Type="http://schemas.openxmlformats.org/officeDocument/2006/relationships/image" Target="../media/image81.emf" /><Relationship Id="rId22" Type="http://schemas.openxmlformats.org/officeDocument/2006/relationships/image" Target="../media/image82.emf" /><Relationship Id="rId23" Type="http://schemas.openxmlformats.org/officeDocument/2006/relationships/image" Target="../media/image83.emf" /><Relationship Id="rId24" Type="http://schemas.openxmlformats.org/officeDocument/2006/relationships/image" Target="../media/image84.emf" /><Relationship Id="rId25" Type="http://schemas.openxmlformats.org/officeDocument/2006/relationships/image" Target="../media/image85.emf" /><Relationship Id="rId26" Type="http://schemas.openxmlformats.org/officeDocument/2006/relationships/image" Target="../media/image86.emf" /><Relationship Id="rId27" Type="http://schemas.openxmlformats.org/officeDocument/2006/relationships/image" Target="../media/image87.emf" /><Relationship Id="rId28" Type="http://schemas.openxmlformats.org/officeDocument/2006/relationships/image" Target="../media/image88.emf" /><Relationship Id="rId29" Type="http://schemas.openxmlformats.org/officeDocument/2006/relationships/image" Target="../media/image89.emf" /><Relationship Id="rId30" Type="http://schemas.openxmlformats.org/officeDocument/2006/relationships/image" Target="../media/image90.emf" /><Relationship Id="rId31" Type="http://schemas.openxmlformats.org/officeDocument/2006/relationships/image" Target="../media/image91.emf" /><Relationship Id="rId32" Type="http://schemas.openxmlformats.org/officeDocument/2006/relationships/image" Target="../media/image92.emf" /><Relationship Id="rId33" Type="http://schemas.openxmlformats.org/officeDocument/2006/relationships/image" Target="../media/image93.emf" /><Relationship Id="rId34" Type="http://schemas.openxmlformats.org/officeDocument/2006/relationships/image" Target="../media/image94.emf" /><Relationship Id="rId35" Type="http://schemas.openxmlformats.org/officeDocument/2006/relationships/image" Target="../media/image95.emf" /><Relationship Id="rId36" Type="http://schemas.openxmlformats.org/officeDocument/2006/relationships/image" Target="../media/image96.emf" /><Relationship Id="rId37" Type="http://schemas.openxmlformats.org/officeDocument/2006/relationships/image" Target="../media/image97.emf" /><Relationship Id="rId38" Type="http://schemas.openxmlformats.org/officeDocument/2006/relationships/image" Target="../media/image98.emf" /><Relationship Id="rId39" Type="http://schemas.openxmlformats.org/officeDocument/2006/relationships/image" Target="../media/image99.emf" /><Relationship Id="rId40" Type="http://schemas.openxmlformats.org/officeDocument/2006/relationships/image" Target="../media/image100.emf" /><Relationship Id="rId41" Type="http://schemas.openxmlformats.org/officeDocument/2006/relationships/image" Target="../media/image101.emf" /><Relationship Id="rId42" Type="http://schemas.openxmlformats.org/officeDocument/2006/relationships/image" Target="../media/image102.emf" /><Relationship Id="rId43" Type="http://schemas.openxmlformats.org/officeDocument/2006/relationships/image" Target="../media/image103.emf" /><Relationship Id="rId44" Type="http://schemas.openxmlformats.org/officeDocument/2006/relationships/image" Target="../media/image104.emf" /><Relationship Id="rId45" Type="http://schemas.openxmlformats.org/officeDocument/2006/relationships/image" Target="../media/image105.emf" /><Relationship Id="rId46" Type="http://schemas.openxmlformats.org/officeDocument/2006/relationships/image" Target="../media/image106.emf" /><Relationship Id="rId47" Type="http://schemas.openxmlformats.org/officeDocument/2006/relationships/image" Target="../media/image107.emf" /><Relationship Id="rId48" Type="http://schemas.openxmlformats.org/officeDocument/2006/relationships/image" Target="../media/image108.emf" /><Relationship Id="rId49" Type="http://schemas.openxmlformats.org/officeDocument/2006/relationships/image" Target="../media/image109.emf" /><Relationship Id="rId50" Type="http://schemas.openxmlformats.org/officeDocument/2006/relationships/image" Target="../media/image110.emf" /><Relationship Id="rId51" Type="http://schemas.openxmlformats.org/officeDocument/2006/relationships/image" Target="../media/image111.emf" /><Relationship Id="rId52" Type="http://schemas.openxmlformats.org/officeDocument/2006/relationships/image" Target="../media/image112.emf" /><Relationship Id="rId53" Type="http://schemas.openxmlformats.org/officeDocument/2006/relationships/image" Target="../media/image113.emf" /><Relationship Id="rId54" Type="http://schemas.openxmlformats.org/officeDocument/2006/relationships/image" Target="../media/image114.emf" /><Relationship Id="rId55" Type="http://schemas.openxmlformats.org/officeDocument/2006/relationships/image" Target="../media/image115.emf" /><Relationship Id="rId56" Type="http://schemas.openxmlformats.org/officeDocument/2006/relationships/image" Target="../media/image116.emf" /><Relationship Id="rId57" Type="http://schemas.openxmlformats.org/officeDocument/2006/relationships/image" Target="../media/image118.emf" /><Relationship Id="rId58" Type="http://schemas.openxmlformats.org/officeDocument/2006/relationships/image" Target="../media/image117.emf" /><Relationship Id="rId59" Type="http://schemas.openxmlformats.org/officeDocument/2006/relationships/image" Target="../media/image119.emf" /><Relationship Id="rId60" Type="http://schemas.openxmlformats.org/officeDocument/2006/relationships/image" Target="../media/image120.emf" /><Relationship Id="rId61" Type="http://schemas.openxmlformats.org/officeDocument/2006/relationships/image" Target="../media/image121.emf" /><Relationship Id="rId62" Type="http://schemas.openxmlformats.org/officeDocument/2006/relationships/image" Target="../media/image122.emf" /><Relationship Id="rId63" Type="http://schemas.openxmlformats.org/officeDocument/2006/relationships/image" Target="../media/image123.emf" /><Relationship Id="rId64" Type="http://schemas.openxmlformats.org/officeDocument/2006/relationships/image" Target="../media/image124.emf" /><Relationship Id="rId65" Type="http://schemas.openxmlformats.org/officeDocument/2006/relationships/image" Target="../media/image1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0.wmf" /><Relationship Id="rId3" Type="http://schemas.openxmlformats.org/officeDocument/2006/relationships/image" Target="../media/image21.wmf" /><Relationship Id="rId4" Type="http://schemas.openxmlformats.org/officeDocument/2006/relationships/image" Target="../media/image3.emf" /><Relationship Id="rId5" Type="http://schemas.openxmlformats.org/officeDocument/2006/relationships/image" Target="../media/image28.emf" /><Relationship Id="rId6" Type="http://schemas.openxmlformats.org/officeDocument/2006/relationships/image" Target="../media/image26.emf" /><Relationship Id="rId7" Type="http://schemas.openxmlformats.org/officeDocument/2006/relationships/image" Target="../media/image27.emf" /><Relationship Id="rId8" Type="http://schemas.openxmlformats.org/officeDocument/2006/relationships/image" Target="../media/image25.emf" /><Relationship Id="rId9" Type="http://schemas.openxmlformats.org/officeDocument/2006/relationships/image" Target="../media/image29.emf" /><Relationship Id="rId10" Type="http://schemas.openxmlformats.org/officeDocument/2006/relationships/image" Target="../media/image2.emf" /><Relationship Id="rId11" Type="http://schemas.openxmlformats.org/officeDocument/2006/relationships/image" Target="../media/image31.emf" /><Relationship Id="rId12" Type="http://schemas.openxmlformats.org/officeDocument/2006/relationships/image" Target="../media/image32.emf" /><Relationship Id="rId13" Type="http://schemas.openxmlformats.org/officeDocument/2006/relationships/image" Target="../media/image33.emf" /><Relationship Id="rId14" Type="http://schemas.openxmlformats.org/officeDocument/2006/relationships/image" Target="../media/image4.emf" /><Relationship Id="rId15" Type="http://schemas.openxmlformats.org/officeDocument/2006/relationships/image" Target="../media/image35.emf" /><Relationship Id="rId16" Type="http://schemas.openxmlformats.org/officeDocument/2006/relationships/image" Target="../media/image5.emf" /><Relationship Id="rId17" Type="http://schemas.openxmlformats.org/officeDocument/2006/relationships/image" Target="../media/image37.emf" /><Relationship Id="rId18" Type="http://schemas.openxmlformats.org/officeDocument/2006/relationships/image" Target="../media/image6.emf" /><Relationship Id="rId19" Type="http://schemas.openxmlformats.org/officeDocument/2006/relationships/image" Target="../media/image7.emf" /><Relationship Id="rId20" Type="http://schemas.openxmlformats.org/officeDocument/2006/relationships/image" Target="../media/image38.emf" /><Relationship Id="rId21" Type="http://schemas.openxmlformats.org/officeDocument/2006/relationships/image" Target="../media/image39.emf" /><Relationship Id="rId22" Type="http://schemas.openxmlformats.org/officeDocument/2006/relationships/image" Target="../media/image40.emf" /><Relationship Id="rId23" Type="http://schemas.openxmlformats.org/officeDocument/2006/relationships/image" Target="../media/image8.emf" /><Relationship Id="rId24" Type="http://schemas.openxmlformats.org/officeDocument/2006/relationships/image" Target="../media/image45.emf" /><Relationship Id="rId25" Type="http://schemas.openxmlformats.org/officeDocument/2006/relationships/image" Target="../media/image42.emf" /><Relationship Id="rId26" Type="http://schemas.openxmlformats.org/officeDocument/2006/relationships/image" Target="../media/image9.emf" /><Relationship Id="rId27" Type="http://schemas.openxmlformats.org/officeDocument/2006/relationships/image" Target="../media/image46.emf" /><Relationship Id="rId28" Type="http://schemas.openxmlformats.org/officeDocument/2006/relationships/image" Target="../media/image47.emf" /><Relationship Id="rId29" Type="http://schemas.openxmlformats.org/officeDocument/2006/relationships/image" Target="../media/image10.emf" /><Relationship Id="rId30" Type="http://schemas.openxmlformats.org/officeDocument/2006/relationships/image" Target="../media/image49.emf" /><Relationship Id="rId31" Type="http://schemas.openxmlformats.org/officeDocument/2006/relationships/image" Target="../media/image50.emf" /><Relationship Id="rId32" Type="http://schemas.openxmlformats.org/officeDocument/2006/relationships/image" Target="../media/image51.emf" /><Relationship Id="rId33" Type="http://schemas.openxmlformats.org/officeDocument/2006/relationships/image" Target="../media/image11.emf" /><Relationship Id="rId34" Type="http://schemas.openxmlformats.org/officeDocument/2006/relationships/image" Target="../media/image53.emf" /><Relationship Id="rId35" Type="http://schemas.openxmlformats.org/officeDocument/2006/relationships/image" Target="../media/image54.emf" /><Relationship Id="rId36" Type="http://schemas.openxmlformats.org/officeDocument/2006/relationships/image" Target="../media/image12.emf" /><Relationship Id="rId37" Type="http://schemas.openxmlformats.org/officeDocument/2006/relationships/image" Target="../media/image56.emf" /><Relationship Id="rId38" Type="http://schemas.openxmlformats.org/officeDocument/2006/relationships/image" Target="../media/image57.emf" /><Relationship Id="rId39" Type="http://schemas.openxmlformats.org/officeDocument/2006/relationships/image" Target="../media/image60.emf" /><Relationship Id="rId40" Type="http://schemas.openxmlformats.org/officeDocument/2006/relationships/image" Target="../media/image13.emf" /><Relationship Id="rId41" Type="http://schemas.openxmlformats.org/officeDocument/2006/relationships/image" Target="../media/image59.emf" /><Relationship Id="rId42" Type="http://schemas.openxmlformats.org/officeDocument/2006/relationships/image" Target="../media/image61.emf" /><Relationship Id="rId43" Type="http://schemas.openxmlformats.org/officeDocument/2006/relationships/image" Target="../media/image62.emf" /><Relationship Id="rId44" Type="http://schemas.openxmlformats.org/officeDocument/2006/relationships/image" Target="../media/image15.emf" /><Relationship Id="rId45" Type="http://schemas.openxmlformats.org/officeDocument/2006/relationships/image" Target="../media/image64.emf" /><Relationship Id="rId46" Type="http://schemas.openxmlformats.org/officeDocument/2006/relationships/image" Target="../media/image67.emf" /><Relationship Id="rId47" Type="http://schemas.openxmlformats.org/officeDocument/2006/relationships/image" Target="../media/image16.emf" /><Relationship Id="rId48" Type="http://schemas.openxmlformats.org/officeDocument/2006/relationships/image" Target="../media/image66.emf" /><Relationship Id="rId49" Type="http://schemas.openxmlformats.org/officeDocument/2006/relationships/image" Target="../media/image68.emf" /><Relationship Id="rId50" Type="http://schemas.openxmlformats.org/officeDocument/2006/relationships/image" Target="../media/image69.emf" /><Relationship Id="rId51" Type="http://schemas.openxmlformats.org/officeDocument/2006/relationships/image" Target="../media/image17.emf" /><Relationship Id="rId52" Type="http://schemas.openxmlformats.org/officeDocument/2006/relationships/image" Target="../media/image71.emf" /><Relationship Id="rId53" Type="http://schemas.openxmlformats.org/officeDocument/2006/relationships/image" Target="../media/image72.emf" /><Relationship Id="rId54" Type="http://schemas.openxmlformats.org/officeDocument/2006/relationships/image" Target="../media/image18.emf" /><Relationship Id="rId55" Type="http://schemas.openxmlformats.org/officeDocument/2006/relationships/image" Target="../media/image75.emf" /><Relationship Id="rId56" Type="http://schemas.openxmlformats.org/officeDocument/2006/relationships/image" Target="../media/image19.emf" /><Relationship Id="rId57" Type="http://schemas.openxmlformats.org/officeDocument/2006/relationships/image" Target="../media/image77.emf" /><Relationship Id="rId58" Type="http://schemas.openxmlformats.org/officeDocument/2006/relationships/image" Target="../media/image78.emf" /><Relationship Id="rId59" Type="http://schemas.openxmlformats.org/officeDocument/2006/relationships/image" Target="../media/image79.emf" /><Relationship Id="rId60" Type="http://schemas.openxmlformats.org/officeDocument/2006/relationships/image" Target="../media/image80.emf" /><Relationship Id="rId61" Type="http://schemas.openxmlformats.org/officeDocument/2006/relationships/image" Target="../media/image22.emf" /><Relationship Id="rId62" Type="http://schemas.openxmlformats.org/officeDocument/2006/relationships/image" Target="../media/image7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2</xdr:col>
      <xdr:colOff>19050</xdr:colOff>
      <xdr:row>3</xdr:row>
      <xdr:rowOff>161925</xdr:rowOff>
    </xdr:to>
    <xdr:pic>
      <xdr:nvPicPr>
        <xdr:cNvPr id="1" name="Picture 1" descr="Flatiron_2CLR_POS.jpg"/>
        <xdr:cNvPicPr preferRelativeResize="1">
          <a:picLocks noChangeAspect="1"/>
        </xdr:cNvPicPr>
      </xdr:nvPicPr>
      <xdr:blipFill>
        <a:blip r:embed="rId1"/>
        <a:stretch>
          <a:fillRect/>
        </a:stretch>
      </xdr:blipFill>
      <xdr:spPr>
        <a:xfrm>
          <a:off x="276225" y="38100"/>
          <a:ext cx="9715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2</xdr:col>
      <xdr:colOff>28575</xdr:colOff>
      <xdr:row>3</xdr:row>
      <xdr:rowOff>161925</xdr:rowOff>
    </xdr:to>
    <xdr:pic>
      <xdr:nvPicPr>
        <xdr:cNvPr id="1" name="Picture 19" descr="Flatiron_2CLR_POS.jpg"/>
        <xdr:cNvPicPr preferRelativeResize="1">
          <a:picLocks noChangeAspect="1"/>
        </xdr:cNvPicPr>
      </xdr:nvPicPr>
      <xdr:blipFill>
        <a:blip r:embed="rId1"/>
        <a:stretch>
          <a:fillRect/>
        </a:stretch>
      </xdr:blipFill>
      <xdr:spPr>
        <a:xfrm>
          <a:off x="276225" y="38100"/>
          <a:ext cx="1114425" cy="695325"/>
        </a:xfrm>
        <a:prstGeom prst="rect">
          <a:avLst/>
        </a:prstGeom>
        <a:noFill/>
        <a:ln w="9525" cmpd="sng">
          <a:noFill/>
        </a:ln>
      </xdr:spPr>
    </xdr:pic>
    <xdr:clientData/>
  </xdr:twoCellAnchor>
  <xdr:twoCellAnchor editAs="oneCell">
    <xdr:from>
      <xdr:col>1</xdr:col>
      <xdr:colOff>609600</xdr:colOff>
      <xdr:row>49</xdr:row>
      <xdr:rowOff>219075</xdr:rowOff>
    </xdr:from>
    <xdr:to>
      <xdr:col>7</xdr:col>
      <xdr:colOff>457200</xdr:colOff>
      <xdr:row>67</xdr:row>
      <xdr:rowOff>38100</xdr:rowOff>
    </xdr:to>
    <xdr:pic>
      <xdr:nvPicPr>
        <xdr:cNvPr id="2" name="Picture 54" descr="3-3-3-1 pin 2.wmf"/>
        <xdr:cNvPicPr preferRelativeResize="1">
          <a:picLocks noChangeAspect="1"/>
        </xdr:cNvPicPr>
      </xdr:nvPicPr>
      <xdr:blipFill>
        <a:blip r:embed="rId2"/>
        <a:stretch>
          <a:fillRect/>
        </a:stretch>
      </xdr:blipFill>
      <xdr:spPr>
        <a:xfrm>
          <a:off x="1362075" y="10848975"/>
          <a:ext cx="3286125" cy="3286125"/>
        </a:xfrm>
        <a:prstGeom prst="rect">
          <a:avLst/>
        </a:prstGeom>
        <a:noFill/>
        <a:ln w="9525" cmpd="sng">
          <a:noFill/>
        </a:ln>
      </xdr:spPr>
    </xdr:pic>
    <xdr:clientData/>
  </xdr:twoCellAnchor>
  <xdr:twoCellAnchor editAs="oneCell">
    <xdr:from>
      <xdr:col>5</xdr:col>
      <xdr:colOff>200025</xdr:colOff>
      <xdr:row>9</xdr:row>
      <xdr:rowOff>123825</xdr:rowOff>
    </xdr:from>
    <xdr:to>
      <xdr:col>9</xdr:col>
      <xdr:colOff>314325</xdr:colOff>
      <xdr:row>23</xdr:row>
      <xdr:rowOff>57150</xdr:rowOff>
    </xdr:to>
    <xdr:pic>
      <xdr:nvPicPr>
        <xdr:cNvPr id="3" name="Picture 22" descr="3-3-3-1 pin.wmf"/>
        <xdr:cNvPicPr preferRelativeResize="1">
          <a:picLocks noChangeAspect="1"/>
        </xdr:cNvPicPr>
      </xdr:nvPicPr>
      <xdr:blipFill>
        <a:blip r:embed="rId3"/>
        <a:stretch>
          <a:fillRect/>
        </a:stretch>
      </xdr:blipFill>
      <xdr:spPr>
        <a:xfrm>
          <a:off x="3171825" y="2695575"/>
          <a:ext cx="2695575" cy="2695575"/>
        </a:xfrm>
        <a:prstGeom prst="rect">
          <a:avLst/>
        </a:prstGeom>
        <a:noFill/>
        <a:ln w="9525" cmpd="sng">
          <a:noFill/>
        </a:ln>
      </xdr:spPr>
    </xdr:pic>
    <xdr:clientData/>
  </xdr:twoCellAnchor>
  <xdr:twoCellAnchor>
    <xdr:from>
      <xdr:col>3</xdr:col>
      <xdr:colOff>0</xdr:colOff>
      <xdr:row>23</xdr:row>
      <xdr:rowOff>0</xdr:rowOff>
    </xdr:from>
    <xdr:to>
      <xdr:col>3</xdr:col>
      <xdr:colOff>561975</xdr:colOff>
      <xdr:row>24</xdr:row>
      <xdr:rowOff>9525</xdr:rowOff>
    </xdr:to>
    <xdr:grpSp>
      <xdr:nvGrpSpPr>
        <xdr:cNvPr id="4" name="Eqp$D$24_0"/>
        <xdr:cNvGrpSpPr>
          <a:grpSpLocks noChangeAspect="1"/>
        </xdr:cNvGrpSpPr>
      </xdr:nvGrpSpPr>
      <xdr:grpSpPr>
        <a:xfrm>
          <a:off x="1752600" y="5334000"/>
          <a:ext cx="561975" cy="238125"/>
          <a:chOff x="0" y="0"/>
          <a:chExt cx="59" cy="25"/>
        </a:xfrm>
        <a:solidFill>
          <a:srgbClr val="FFFFFF"/>
        </a:solidFill>
      </xdr:grpSpPr>
      <xdr:pic>
        <xdr:nvPicPr>
          <xdr:cNvPr id="5" name="Picture 859"/>
          <xdr:cNvPicPr preferRelativeResize="1">
            <a:picLocks noChangeAspect="1"/>
          </xdr:cNvPicPr>
        </xdr:nvPicPr>
        <xdr:blipFill>
          <a:blip r:embed="rId4"/>
          <a:stretch>
            <a:fillRect/>
          </a:stretch>
        </xdr:blipFill>
        <xdr:spPr>
          <a:xfrm>
            <a:off x="0" y="0"/>
            <a:ext cx="59" cy="25"/>
          </a:xfrm>
          <a:prstGeom prst="rect">
            <a:avLst/>
          </a:prstGeom>
          <a:noFill/>
          <a:ln w="9525" cmpd="sng">
            <a:noFill/>
          </a:ln>
        </xdr:spPr>
      </xdr:pic>
      <xdr:sp>
        <xdr:nvSpPr>
          <xdr:cNvPr id="6" name="Rectangle 860"/>
          <xdr:cNvSpPr>
            <a:spLocks noChangeAspect="1"/>
          </xdr:cNvSpPr>
        </xdr:nvSpPr>
        <xdr:spPr>
          <a:xfrm>
            <a:off x="0" y="0"/>
            <a:ext cx="13" cy="1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27</xdr:row>
      <xdr:rowOff>0</xdr:rowOff>
    </xdr:from>
    <xdr:to>
      <xdr:col>3</xdr:col>
      <xdr:colOff>285750</xdr:colOff>
      <xdr:row>29</xdr:row>
      <xdr:rowOff>9525</xdr:rowOff>
    </xdr:to>
    <xdr:grpSp>
      <xdr:nvGrpSpPr>
        <xdr:cNvPr id="7" name="Eqp$D$28_0"/>
        <xdr:cNvGrpSpPr>
          <a:grpSpLocks noChangeAspect="1"/>
        </xdr:cNvGrpSpPr>
      </xdr:nvGrpSpPr>
      <xdr:grpSpPr>
        <a:xfrm>
          <a:off x="1752600" y="6134100"/>
          <a:ext cx="285750" cy="390525"/>
          <a:chOff x="0" y="0"/>
          <a:chExt cx="30" cy="41"/>
        </a:xfrm>
        <a:solidFill>
          <a:srgbClr val="FFFFFF"/>
        </a:solidFill>
      </xdr:grpSpPr>
      <xdr:pic>
        <xdr:nvPicPr>
          <xdr:cNvPr id="8" name="Picture 862"/>
          <xdr:cNvPicPr preferRelativeResize="1">
            <a:picLocks noChangeAspect="1"/>
          </xdr:cNvPicPr>
        </xdr:nvPicPr>
        <xdr:blipFill>
          <a:blip r:embed="rId5"/>
          <a:stretch>
            <a:fillRect/>
          </a:stretch>
        </xdr:blipFill>
        <xdr:spPr>
          <a:xfrm>
            <a:off x="0" y="0"/>
            <a:ext cx="15" cy="21"/>
          </a:xfrm>
          <a:prstGeom prst="rect">
            <a:avLst/>
          </a:prstGeom>
          <a:noFill/>
          <a:ln w="9525" cmpd="sng">
            <a:noFill/>
          </a:ln>
        </xdr:spPr>
      </xdr:pic>
      <xdr:pic>
        <xdr:nvPicPr>
          <xdr:cNvPr id="9" name="Picture 863"/>
          <xdr:cNvPicPr preferRelativeResize="1">
            <a:picLocks noChangeAspect="1"/>
          </xdr:cNvPicPr>
        </xdr:nvPicPr>
        <xdr:blipFill>
          <a:blip r:embed="rId6"/>
          <a:stretch>
            <a:fillRect/>
          </a:stretch>
        </xdr:blipFill>
        <xdr:spPr>
          <a:xfrm>
            <a:off x="14" y="0"/>
            <a:ext cx="16" cy="21"/>
          </a:xfrm>
          <a:prstGeom prst="rect">
            <a:avLst/>
          </a:prstGeom>
          <a:noFill/>
          <a:ln w="9525" cmpd="sng">
            <a:noFill/>
          </a:ln>
        </xdr:spPr>
      </xdr:pic>
      <xdr:sp>
        <xdr:nvSpPr>
          <xdr:cNvPr id="10" name="Line 864"/>
          <xdr:cNvSpPr>
            <a:spLocks noChangeAspect="1"/>
          </xdr:cNvSpPr>
        </xdr:nvSpPr>
        <xdr:spPr>
          <a:xfrm>
            <a:off x="17" y="20"/>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1" name="Picture 865"/>
          <xdr:cNvPicPr preferRelativeResize="1">
            <a:picLocks noChangeAspect="1"/>
          </xdr:cNvPicPr>
        </xdr:nvPicPr>
        <xdr:blipFill>
          <a:blip r:embed="rId7"/>
          <a:stretch>
            <a:fillRect/>
          </a:stretch>
        </xdr:blipFill>
        <xdr:spPr>
          <a:xfrm>
            <a:off x="14" y="20"/>
            <a:ext cx="16" cy="21"/>
          </a:xfrm>
          <a:prstGeom prst="rect">
            <a:avLst/>
          </a:prstGeom>
          <a:noFill/>
          <a:ln w="9525" cmpd="sng">
            <a:noFill/>
          </a:ln>
        </xdr:spPr>
      </xdr:pic>
    </xdr:grpSp>
    <xdr:clientData/>
  </xdr:twoCellAnchor>
  <xdr:twoCellAnchor>
    <xdr:from>
      <xdr:col>3</xdr:col>
      <xdr:colOff>0</xdr:colOff>
      <xdr:row>31</xdr:row>
      <xdr:rowOff>0</xdr:rowOff>
    </xdr:from>
    <xdr:to>
      <xdr:col>3</xdr:col>
      <xdr:colOff>523875</xdr:colOff>
      <xdr:row>33</xdr:row>
      <xdr:rowOff>9525</xdr:rowOff>
    </xdr:to>
    <xdr:grpSp>
      <xdr:nvGrpSpPr>
        <xdr:cNvPr id="12" name="Eqp$D$32_0"/>
        <xdr:cNvGrpSpPr>
          <a:grpSpLocks noChangeAspect="1"/>
        </xdr:cNvGrpSpPr>
      </xdr:nvGrpSpPr>
      <xdr:grpSpPr>
        <a:xfrm>
          <a:off x="1752600" y="6934200"/>
          <a:ext cx="523875" cy="428625"/>
          <a:chOff x="0" y="0"/>
          <a:chExt cx="55" cy="45"/>
        </a:xfrm>
        <a:solidFill>
          <a:srgbClr val="FFFFFF"/>
        </a:solidFill>
      </xdr:grpSpPr>
      <xdr:pic>
        <xdr:nvPicPr>
          <xdr:cNvPr id="13" name="Picture 867"/>
          <xdr:cNvPicPr preferRelativeResize="1">
            <a:picLocks noChangeAspect="1"/>
          </xdr:cNvPicPr>
        </xdr:nvPicPr>
        <xdr:blipFill>
          <a:blip r:embed="rId8"/>
          <a:stretch>
            <a:fillRect/>
          </a:stretch>
        </xdr:blipFill>
        <xdr:spPr>
          <a:xfrm>
            <a:off x="0" y="0"/>
            <a:ext cx="15" cy="21"/>
          </a:xfrm>
          <a:prstGeom prst="rect">
            <a:avLst/>
          </a:prstGeom>
          <a:noFill/>
          <a:ln w="9525" cmpd="sng">
            <a:noFill/>
          </a:ln>
        </xdr:spPr>
      </xdr:pic>
      <xdr:pic>
        <xdr:nvPicPr>
          <xdr:cNvPr id="14" name="Picture 868"/>
          <xdr:cNvPicPr preferRelativeResize="1">
            <a:picLocks noChangeAspect="1"/>
          </xdr:cNvPicPr>
        </xdr:nvPicPr>
        <xdr:blipFill>
          <a:blip r:embed="rId9"/>
          <a:stretch>
            <a:fillRect/>
          </a:stretch>
        </xdr:blipFill>
        <xdr:spPr>
          <a:xfrm>
            <a:off x="14" y="0"/>
            <a:ext cx="41" cy="25"/>
          </a:xfrm>
          <a:prstGeom prst="rect">
            <a:avLst/>
          </a:prstGeom>
          <a:noFill/>
          <a:ln w="9525" cmpd="sng">
            <a:noFill/>
          </a:ln>
        </xdr:spPr>
      </xdr:pic>
      <xdr:sp>
        <xdr:nvSpPr>
          <xdr:cNvPr id="15" name="Line 869"/>
          <xdr:cNvSpPr>
            <a:spLocks noChangeAspect="1"/>
          </xdr:cNvSpPr>
        </xdr:nvSpPr>
        <xdr:spPr>
          <a:xfrm>
            <a:off x="17" y="24"/>
            <a:ext cx="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6" name="Picture 870"/>
          <xdr:cNvPicPr preferRelativeResize="1">
            <a:picLocks noChangeAspect="1"/>
          </xdr:cNvPicPr>
        </xdr:nvPicPr>
        <xdr:blipFill>
          <a:blip r:embed="rId10"/>
          <a:stretch>
            <a:fillRect/>
          </a:stretch>
        </xdr:blipFill>
        <xdr:spPr>
          <a:xfrm>
            <a:off x="14" y="24"/>
            <a:ext cx="41" cy="21"/>
          </a:xfrm>
          <a:prstGeom prst="rect">
            <a:avLst/>
          </a:prstGeom>
          <a:noFill/>
          <a:ln w="9525" cmpd="sng">
            <a:noFill/>
          </a:ln>
        </xdr:spPr>
      </xdr:pic>
    </xdr:grpSp>
    <xdr:clientData/>
  </xdr:twoCellAnchor>
  <xdr:twoCellAnchor>
    <xdr:from>
      <xdr:col>3</xdr:col>
      <xdr:colOff>0</xdr:colOff>
      <xdr:row>35</xdr:row>
      <xdr:rowOff>0</xdr:rowOff>
    </xdr:from>
    <xdr:to>
      <xdr:col>6</xdr:col>
      <xdr:colOff>285750</xdr:colOff>
      <xdr:row>37</xdr:row>
      <xdr:rowOff>47625</xdr:rowOff>
    </xdr:to>
    <xdr:grpSp>
      <xdr:nvGrpSpPr>
        <xdr:cNvPr id="17" name="Eqp$D$36_0"/>
        <xdr:cNvGrpSpPr>
          <a:grpSpLocks noChangeAspect="1"/>
        </xdr:cNvGrpSpPr>
      </xdr:nvGrpSpPr>
      <xdr:grpSpPr>
        <a:xfrm>
          <a:off x="1752600" y="7734300"/>
          <a:ext cx="2114550" cy="466725"/>
          <a:chOff x="0" y="0"/>
          <a:chExt cx="222" cy="49"/>
        </a:xfrm>
        <a:solidFill>
          <a:srgbClr val="FFFFFF"/>
        </a:solidFill>
      </xdr:grpSpPr>
      <xdr:pic>
        <xdr:nvPicPr>
          <xdr:cNvPr id="18" name="Picture 872"/>
          <xdr:cNvPicPr preferRelativeResize="1">
            <a:picLocks noChangeAspect="1"/>
          </xdr:cNvPicPr>
        </xdr:nvPicPr>
        <xdr:blipFill>
          <a:blip r:embed="rId11"/>
          <a:stretch>
            <a:fillRect/>
          </a:stretch>
        </xdr:blipFill>
        <xdr:spPr>
          <a:xfrm>
            <a:off x="0" y="0"/>
            <a:ext cx="42" cy="21"/>
          </a:xfrm>
          <a:prstGeom prst="rect">
            <a:avLst/>
          </a:prstGeom>
          <a:noFill/>
          <a:ln w="9525" cmpd="sng">
            <a:noFill/>
          </a:ln>
        </xdr:spPr>
      </xdr:pic>
      <xdr:sp>
        <xdr:nvSpPr>
          <xdr:cNvPr id="19" name="AutoShape 873"/>
          <xdr:cNvSpPr>
            <a:spLocks noChangeAspect="1"/>
          </xdr:cNvSpPr>
        </xdr:nvSpPr>
        <xdr:spPr>
          <a:xfrm>
            <a:off x="42"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20" name="Picture 874"/>
          <xdr:cNvPicPr preferRelativeResize="1">
            <a:picLocks noChangeAspect="1"/>
          </xdr:cNvPicPr>
        </xdr:nvPicPr>
        <xdr:blipFill>
          <a:blip r:embed="rId12"/>
          <a:stretch>
            <a:fillRect/>
          </a:stretch>
        </xdr:blipFill>
        <xdr:spPr>
          <a:xfrm>
            <a:off x="50" y="0"/>
            <a:ext cx="98" cy="25"/>
          </a:xfrm>
          <a:prstGeom prst="rect">
            <a:avLst/>
          </a:prstGeom>
          <a:noFill/>
          <a:ln w="9525" cmpd="sng">
            <a:noFill/>
          </a:ln>
        </xdr:spPr>
      </xdr:pic>
      <xdr:pic>
        <xdr:nvPicPr>
          <xdr:cNvPr id="21" name="Picture 875"/>
          <xdr:cNvPicPr preferRelativeResize="1">
            <a:picLocks noChangeAspect="1"/>
          </xdr:cNvPicPr>
        </xdr:nvPicPr>
        <xdr:blipFill>
          <a:blip r:embed="rId13"/>
          <a:stretch>
            <a:fillRect/>
          </a:stretch>
        </xdr:blipFill>
        <xdr:spPr>
          <a:xfrm>
            <a:off x="147" y="0"/>
            <a:ext cx="27" cy="25"/>
          </a:xfrm>
          <a:prstGeom prst="rect">
            <a:avLst/>
          </a:prstGeom>
          <a:noFill/>
          <a:ln w="9525" cmpd="sng">
            <a:noFill/>
          </a:ln>
        </xdr:spPr>
      </xdr:pic>
      <xdr:sp>
        <xdr:nvSpPr>
          <xdr:cNvPr id="22" name="Line 876"/>
          <xdr:cNvSpPr>
            <a:spLocks noChangeAspect="1"/>
          </xdr:cNvSpPr>
        </xdr:nvSpPr>
        <xdr:spPr>
          <a:xfrm>
            <a:off x="150" y="2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23" name="Picture 877"/>
          <xdr:cNvPicPr preferRelativeResize="1">
            <a:picLocks noChangeAspect="1"/>
          </xdr:cNvPicPr>
        </xdr:nvPicPr>
        <xdr:blipFill>
          <a:blip r:embed="rId14"/>
          <a:stretch>
            <a:fillRect/>
          </a:stretch>
        </xdr:blipFill>
        <xdr:spPr>
          <a:xfrm>
            <a:off x="147" y="24"/>
            <a:ext cx="27" cy="25"/>
          </a:xfrm>
          <a:prstGeom prst="rect">
            <a:avLst/>
          </a:prstGeom>
          <a:noFill/>
          <a:ln w="9525" cmpd="sng">
            <a:noFill/>
          </a:ln>
        </xdr:spPr>
      </xdr:pic>
      <xdr:sp>
        <xdr:nvSpPr>
          <xdr:cNvPr id="24" name="Line 878"/>
          <xdr:cNvSpPr>
            <a:spLocks noChangeAspect="1"/>
          </xdr:cNvSpPr>
        </xdr:nvSpPr>
        <xdr:spPr>
          <a:xfrm flipH="1" flipV="1">
            <a:off x="179" y="34"/>
            <a:ext cx="5"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Line 879"/>
          <xdr:cNvSpPr>
            <a:spLocks noChangeAspect="1"/>
          </xdr:cNvSpPr>
        </xdr:nvSpPr>
        <xdr:spPr>
          <a:xfrm flipH="1">
            <a:off x="177" y="34"/>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26" name="Picture 880"/>
          <xdr:cNvPicPr preferRelativeResize="1">
            <a:picLocks noChangeAspect="1"/>
          </xdr:cNvPicPr>
        </xdr:nvPicPr>
        <xdr:blipFill>
          <a:blip r:embed="rId15"/>
          <a:stretch>
            <a:fillRect/>
          </a:stretch>
        </xdr:blipFill>
        <xdr:spPr>
          <a:xfrm>
            <a:off x="191" y="0"/>
            <a:ext cx="22" cy="25"/>
          </a:xfrm>
          <a:prstGeom prst="rect">
            <a:avLst/>
          </a:prstGeom>
          <a:noFill/>
          <a:ln w="9525" cmpd="sng">
            <a:noFill/>
          </a:ln>
        </xdr:spPr>
      </xdr:pic>
      <xdr:sp>
        <xdr:nvSpPr>
          <xdr:cNvPr id="27" name="Line 881"/>
          <xdr:cNvSpPr>
            <a:spLocks noChangeAspect="1"/>
          </xdr:cNvSpPr>
        </xdr:nvSpPr>
        <xdr:spPr>
          <a:xfrm>
            <a:off x="194" y="2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28" name="Picture 882"/>
          <xdr:cNvPicPr preferRelativeResize="1">
            <a:picLocks noChangeAspect="1"/>
          </xdr:cNvPicPr>
        </xdr:nvPicPr>
        <xdr:blipFill>
          <a:blip r:embed="rId16"/>
          <a:stretch>
            <a:fillRect/>
          </a:stretch>
        </xdr:blipFill>
        <xdr:spPr>
          <a:xfrm>
            <a:off x="191" y="24"/>
            <a:ext cx="22" cy="25"/>
          </a:xfrm>
          <a:prstGeom prst="rect">
            <a:avLst/>
          </a:prstGeom>
          <a:noFill/>
          <a:ln w="9525" cmpd="sng">
            <a:noFill/>
          </a:ln>
        </xdr:spPr>
      </xdr:pic>
      <xdr:sp>
        <xdr:nvSpPr>
          <xdr:cNvPr id="29" name="Line 883"/>
          <xdr:cNvSpPr>
            <a:spLocks noChangeAspect="1"/>
          </xdr:cNvSpPr>
        </xdr:nvSpPr>
        <xdr:spPr>
          <a:xfrm>
            <a:off x="189" y="0"/>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AutoShape 884"/>
          <xdr:cNvSpPr>
            <a:spLocks noChangeAspect="1"/>
          </xdr:cNvSpPr>
        </xdr:nvSpPr>
        <xdr:spPr>
          <a:xfrm>
            <a:off x="218"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Line 885"/>
          <xdr:cNvSpPr>
            <a:spLocks noChangeAspect="1"/>
          </xdr:cNvSpPr>
        </xdr:nvSpPr>
        <xdr:spPr>
          <a:xfrm flipH="1">
            <a:off x="184" y="0"/>
            <a:ext cx="5"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39</xdr:row>
      <xdr:rowOff>0</xdr:rowOff>
    </xdr:from>
    <xdr:to>
      <xdr:col>6</xdr:col>
      <xdr:colOff>409575</xdr:colOff>
      <xdr:row>41</xdr:row>
      <xdr:rowOff>57150</xdr:rowOff>
    </xdr:to>
    <xdr:grpSp>
      <xdr:nvGrpSpPr>
        <xdr:cNvPr id="32" name="Eqp$D$40_0"/>
        <xdr:cNvGrpSpPr>
          <a:grpSpLocks noChangeAspect="1"/>
        </xdr:cNvGrpSpPr>
      </xdr:nvGrpSpPr>
      <xdr:grpSpPr>
        <a:xfrm>
          <a:off x="1752600" y="8534400"/>
          <a:ext cx="2238375" cy="476250"/>
          <a:chOff x="0" y="0"/>
          <a:chExt cx="235" cy="51"/>
        </a:xfrm>
        <a:solidFill>
          <a:srgbClr val="FFFFFF"/>
        </a:solidFill>
      </xdr:grpSpPr>
      <xdr:pic>
        <xdr:nvPicPr>
          <xdr:cNvPr id="33" name="Picture 887"/>
          <xdr:cNvPicPr preferRelativeResize="1">
            <a:picLocks noChangeAspect="1"/>
          </xdr:cNvPicPr>
        </xdr:nvPicPr>
        <xdr:blipFill>
          <a:blip r:embed="rId17"/>
          <a:stretch>
            <a:fillRect/>
          </a:stretch>
        </xdr:blipFill>
        <xdr:spPr>
          <a:xfrm>
            <a:off x="0" y="0"/>
            <a:ext cx="27" cy="21"/>
          </a:xfrm>
          <a:prstGeom prst="rect">
            <a:avLst/>
          </a:prstGeom>
          <a:noFill/>
          <a:ln w="9525" cmpd="sng">
            <a:noFill/>
          </a:ln>
        </xdr:spPr>
      </xdr:pic>
      <xdr:sp>
        <xdr:nvSpPr>
          <xdr:cNvPr id="34" name="AutoShape 888"/>
          <xdr:cNvSpPr>
            <a:spLocks noChangeAspect="1"/>
          </xdr:cNvSpPr>
        </xdr:nvSpPr>
        <xdr:spPr>
          <a:xfrm>
            <a:off x="27" y="8"/>
            <a:ext cx="4" cy="42"/>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5" name="Picture 889"/>
          <xdr:cNvPicPr preferRelativeResize="1">
            <a:picLocks noChangeAspect="1"/>
          </xdr:cNvPicPr>
        </xdr:nvPicPr>
        <xdr:blipFill>
          <a:blip r:embed="rId18"/>
          <a:stretch>
            <a:fillRect/>
          </a:stretch>
        </xdr:blipFill>
        <xdr:spPr>
          <a:xfrm>
            <a:off x="35" y="0"/>
            <a:ext cx="22" cy="25"/>
          </a:xfrm>
          <a:prstGeom prst="rect">
            <a:avLst/>
          </a:prstGeom>
          <a:noFill/>
          <a:ln w="9525" cmpd="sng">
            <a:noFill/>
          </a:ln>
        </xdr:spPr>
      </xdr:pic>
      <xdr:sp>
        <xdr:nvSpPr>
          <xdr:cNvPr id="36" name="Line 890"/>
          <xdr:cNvSpPr>
            <a:spLocks noChangeAspect="1"/>
          </xdr:cNvSpPr>
        </xdr:nvSpPr>
        <xdr:spPr>
          <a:xfrm>
            <a:off x="38" y="2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7" name="Picture 891"/>
          <xdr:cNvPicPr preferRelativeResize="1">
            <a:picLocks noChangeAspect="1"/>
          </xdr:cNvPicPr>
        </xdr:nvPicPr>
        <xdr:blipFill>
          <a:blip r:embed="rId19"/>
          <a:stretch>
            <a:fillRect/>
          </a:stretch>
        </xdr:blipFill>
        <xdr:spPr>
          <a:xfrm>
            <a:off x="35" y="25"/>
            <a:ext cx="22" cy="25"/>
          </a:xfrm>
          <a:prstGeom prst="rect">
            <a:avLst/>
          </a:prstGeom>
          <a:noFill/>
          <a:ln w="9525" cmpd="sng">
            <a:noFill/>
          </a:ln>
        </xdr:spPr>
      </xdr:pic>
      <xdr:sp>
        <xdr:nvSpPr>
          <xdr:cNvPr id="38" name="Line 892"/>
          <xdr:cNvSpPr>
            <a:spLocks noChangeAspect="1"/>
          </xdr:cNvSpPr>
        </xdr:nvSpPr>
        <xdr:spPr>
          <a:xfrm flipH="1" flipV="1">
            <a:off x="165" y="35"/>
            <a:ext cx="5"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Line 893"/>
          <xdr:cNvSpPr>
            <a:spLocks noChangeAspect="1"/>
          </xdr:cNvSpPr>
        </xdr:nvSpPr>
        <xdr:spPr>
          <a:xfrm flipH="1">
            <a:off x="163" y="35"/>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0" name="Picture 894"/>
          <xdr:cNvPicPr preferRelativeResize="1">
            <a:picLocks noChangeAspect="1"/>
          </xdr:cNvPicPr>
        </xdr:nvPicPr>
        <xdr:blipFill>
          <a:blip r:embed="rId20"/>
          <a:stretch>
            <a:fillRect/>
          </a:stretch>
        </xdr:blipFill>
        <xdr:spPr>
          <a:xfrm>
            <a:off x="56" y="0"/>
            <a:ext cx="120" cy="21"/>
          </a:xfrm>
          <a:prstGeom prst="rect">
            <a:avLst/>
          </a:prstGeom>
          <a:noFill/>
          <a:ln w="9525" cmpd="sng">
            <a:noFill/>
          </a:ln>
        </xdr:spPr>
      </xdr:pic>
      <xdr:pic>
        <xdr:nvPicPr>
          <xdr:cNvPr id="41" name="Picture 895"/>
          <xdr:cNvPicPr preferRelativeResize="1">
            <a:picLocks noChangeAspect="1"/>
          </xdr:cNvPicPr>
        </xdr:nvPicPr>
        <xdr:blipFill>
          <a:blip r:embed="rId21"/>
          <a:stretch>
            <a:fillRect/>
          </a:stretch>
        </xdr:blipFill>
        <xdr:spPr>
          <a:xfrm>
            <a:off x="177" y="0"/>
            <a:ext cx="23" cy="21"/>
          </a:xfrm>
          <a:prstGeom prst="rect">
            <a:avLst/>
          </a:prstGeom>
          <a:noFill/>
          <a:ln w="9525" cmpd="sng">
            <a:noFill/>
          </a:ln>
        </xdr:spPr>
      </xdr:pic>
      <xdr:pic>
        <xdr:nvPicPr>
          <xdr:cNvPr id="42" name="Picture 896"/>
          <xdr:cNvPicPr preferRelativeResize="1">
            <a:picLocks noChangeAspect="1"/>
          </xdr:cNvPicPr>
        </xdr:nvPicPr>
        <xdr:blipFill>
          <a:blip r:embed="rId22"/>
          <a:stretch>
            <a:fillRect/>
          </a:stretch>
        </xdr:blipFill>
        <xdr:spPr>
          <a:xfrm>
            <a:off x="199" y="0"/>
            <a:ext cx="27" cy="26"/>
          </a:xfrm>
          <a:prstGeom prst="rect">
            <a:avLst/>
          </a:prstGeom>
          <a:noFill/>
          <a:ln w="9525" cmpd="sng">
            <a:noFill/>
          </a:ln>
        </xdr:spPr>
      </xdr:pic>
      <xdr:sp>
        <xdr:nvSpPr>
          <xdr:cNvPr id="43" name="Line 897"/>
          <xdr:cNvSpPr>
            <a:spLocks noChangeAspect="1"/>
          </xdr:cNvSpPr>
        </xdr:nvSpPr>
        <xdr:spPr>
          <a:xfrm>
            <a:off x="202" y="25"/>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4" name="Picture 898"/>
          <xdr:cNvPicPr preferRelativeResize="1">
            <a:picLocks noChangeAspect="1"/>
          </xdr:cNvPicPr>
        </xdr:nvPicPr>
        <xdr:blipFill>
          <a:blip r:embed="rId23"/>
          <a:stretch>
            <a:fillRect/>
          </a:stretch>
        </xdr:blipFill>
        <xdr:spPr>
          <a:xfrm>
            <a:off x="199" y="25"/>
            <a:ext cx="27" cy="26"/>
          </a:xfrm>
          <a:prstGeom prst="rect">
            <a:avLst/>
          </a:prstGeom>
          <a:noFill/>
          <a:ln w="9525" cmpd="sng">
            <a:noFill/>
          </a:ln>
        </xdr:spPr>
      </xdr:pic>
      <xdr:sp>
        <xdr:nvSpPr>
          <xdr:cNvPr id="45" name="Line 899"/>
          <xdr:cNvSpPr>
            <a:spLocks noChangeAspect="1"/>
          </xdr:cNvSpPr>
        </xdr:nvSpPr>
        <xdr:spPr>
          <a:xfrm>
            <a:off x="175" y="0"/>
            <a:ext cx="5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AutoShape 900"/>
          <xdr:cNvSpPr>
            <a:spLocks noChangeAspect="1"/>
          </xdr:cNvSpPr>
        </xdr:nvSpPr>
        <xdr:spPr>
          <a:xfrm>
            <a:off x="231" y="8"/>
            <a:ext cx="4" cy="42"/>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Line 901"/>
          <xdr:cNvSpPr>
            <a:spLocks noChangeAspect="1"/>
          </xdr:cNvSpPr>
        </xdr:nvSpPr>
        <xdr:spPr>
          <a:xfrm flipH="1">
            <a:off x="170" y="0"/>
            <a:ext cx="5" cy="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43</xdr:row>
      <xdr:rowOff>0</xdr:rowOff>
    </xdr:from>
    <xdr:to>
      <xdr:col>4</xdr:col>
      <xdr:colOff>600075</xdr:colOff>
      <xdr:row>45</xdr:row>
      <xdr:rowOff>47625</xdr:rowOff>
    </xdr:to>
    <xdr:grpSp>
      <xdr:nvGrpSpPr>
        <xdr:cNvPr id="48" name="Eqp$D$44_0"/>
        <xdr:cNvGrpSpPr>
          <a:grpSpLocks noChangeAspect="1"/>
        </xdr:cNvGrpSpPr>
      </xdr:nvGrpSpPr>
      <xdr:grpSpPr>
        <a:xfrm>
          <a:off x="1752600" y="9372600"/>
          <a:ext cx="1209675" cy="466725"/>
          <a:chOff x="0" y="0"/>
          <a:chExt cx="127" cy="49"/>
        </a:xfrm>
        <a:solidFill>
          <a:srgbClr val="FFFFFF"/>
        </a:solidFill>
      </xdr:grpSpPr>
      <xdr:pic>
        <xdr:nvPicPr>
          <xdr:cNvPr id="49" name="Picture 903"/>
          <xdr:cNvPicPr preferRelativeResize="1">
            <a:picLocks noChangeAspect="1"/>
          </xdr:cNvPicPr>
        </xdr:nvPicPr>
        <xdr:blipFill>
          <a:blip r:embed="rId24"/>
          <a:stretch>
            <a:fillRect/>
          </a:stretch>
        </xdr:blipFill>
        <xdr:spPr>
          <a:xfrm>
            <a:off x="0" y="0"/>
            <a:ext cx="29" cy="25"/>
          </a:xfrm>
          <a:prstGeom prst="rect">
            <a:avLst/>
          </a:prstGeom>
          <a:noFill/>
          <a:ln w="9525" cmpd="sng">
            <a:noFill/>
          </a:ln>
        </xdr:spPr>
      </xdr:pic>
      <xdr:pic>
        <xdr:nvPicPr>
          <xdr:cNvPr id="50" name="Picture 904"/>
          <xdr:cNvPicPr preferRelativeResize="1">
            <a:picLocks noChangeAspect="1"/>
          </xdr:cNvPicPr>
        </xdr:nvPicPr>
        <xdr:blipFill>
          <a:blip r:embed="rId25"/>
          <a:stretch>
            <a:fillRect/>
          </a:stretch>
        </xdr:blipFill>
        <xdr:spPr>
          <a:xfrm>
            <a:off x="28" y="0"/>
            <a:ext cx="51" cy="25"/>
          </a:xfrm>
          <a:prstGeom prst="rect">
            <a:avLst/>
          </a:prstGeom>
          <a:noFill/>
          <a:ln w="9525" cmpd="sng">
            <a:noFill/>
          </a:ln>
        </xdr:spPr>
      </xdr:pic>
      <xdr:sp>
        <xdr:nvSpPr>
          <xdr:cNvPr id="51" name="Line 905"/>
          <xdr:cNvSpPr>
            <a:spLocks noChangeAspect="1"/>
          </xdr:cNvSpPr>
        </xdr:nvSpPr>
        <xdr:spPr>
          <a:xfrm>
            <a:off x="31" y="24"/>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2" name="Picture 906"/>
          <xdr:cNvPicPr preferRelativeResize="1">
            <a:picLocks noChangeAspect="1"/>
          </xdr:cNvPicPr>
        </xdr:nvPicPr>
        <xdr:blipFill>
          <a:blip r:embed="rId26"/>
          <a:stretch>
            <a:fillRect/>
          </a:stretch>
        </xdr:blipFill>
        <xdr:spPr>
          <a:xfrm>
            <a:off x="28" y="24"/>
            <a:ext cx="51" cy="25"/>
          </a:xfrm>
          <a:prstGeom prst="rect">
            <a:avLst/>
          </a:prstGeom>
          <a:noFill/>
          <a:ln w="9525" cmpd="sng">
            <a:noFill/>
          </a:ln>
        </xdr:spPr>
      </xdr:pic>
      <xdr:pic>
        <xdr:nvPicPr>
          <xdr:cNvPr id="53" name="Picture 907"/>
          <xdr:cNvPicPr preferRelativeResize="1">
            <a:picLocks noChangeAspect="1"/>
          </xdr:cNvPicPr>
        </xdr:nvPicPr>
        <xdr:blipFill>
          <a:blip r:embed="rId27"/>
          <a:stretch>
            <a:fillRect/>
          </a:stretch>
        </xdr:blipFill>
        <xdr:spPr>
          <a:xfrm>
            <a:off x="78" y="0"/>
            <a:ext cx="49" cy="25"/>
          </a:xfrm>
          <a:prstGeom prst="rect">
            <a:avLst/>
          </a:prstGeom>
          <a:noFill/>
          <a:ln w="9525" cmpd="sng">
            <a:noFill/>
          </a:ln>
        </xdr:spPr>
      </xdr:pic>
    </xdr:grpSp>
    <xdr:clientData/>
  </xdr:twoCellAnchor>
  <xdr:twoCellAnchor>
    <xdr:from>
      <xdr:col>3</xdr:col>
      <xdr:colOff>0</xdr:colOff>
      <xdr:row>47</xdr:row>
      <xdr:rowOff>0</xdr:rowOff>
    </xdr:from>
    <xdr:to>
      <xdr:col>8</xdr:col>
      <xdr:colOff>0</xdr:colOff>
      <xdr:row>49</xdr:row>
      <xdr:rowOff>47625</xdr:rowOff>
    </xdr:to>
    <xdr:grpSp>
      <xdr:nvGrpSpPr>
        <xdr:cNvPr id="54" name="Eqp$D$48_0"/>
        <xdr:cNvGrpSpPr>
          <a:grpSpLocks noChangeAspect="1"/>
        </xdr:cNvGrpSpPr>
      </xdr:nvGrpSpPr>
      <xdr:grpSpPr>
        <a:xfrm>
          <a:off x="1752600" y="10210800"/>
          <a:ext cx="3190875" cy="466725"/>
          <a:chOff x="0" y="0"/>
          <a:chExt cx="335" cy="49"/>
        </a:xfrm>
        <a:solidFill>
          <a:srgbClr val="FFFFFF"/>
        </a:solidFill>
      </xdr:grpSpPr>
      <xdr:pic>
        <xdr:nvPicPr>
          <xdr:cNvPr id="55" name="Picture 909"/>
          <xdr:cNvPicPr preferRelativeResize="1">
            <a:picLocks noChangeAspect="1"/>
          </xdr:cNvPicPr>
        </xdr:nvPicPr>
        <xdr:blipFill>
          <a:blip r:embed="rId24"/>
          <a:stretch>
            <a:fillRect/>
          </a:stretch>
        </xdr:blipFill>
        <xdr:spPr>
          <a:xfrm>
            <a:off x="0" y="0"/>
            <a:ext cx="29" cy="25"/>
          </a:xfrm>
          <a:prstGeom prst="rect">
            <a:avLst/>
          </a:prstGeom>
          <a:noFill/>
          <a:ln w="9525" cmpd="sng">
            <a:noFill/>
          </a:ln>
        </xdr:spPr>
      </xdr:pic>
      <xdr:sp>
        <xdr:nvSpPr>
          <xdr:cNvPr id="56" name="AutoShape 910"/>
          <xdr:cNvSpPr>
            <a:spLocks noChangeAspect="1"/>
          </xdr:cNvSpPr>
        </xdr:nvSpPr>
        <xdr:spPr>
          <a:xfrm>
            <a:off x="29"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7" name="Picture 911"/>
          <xdr:cNvPicPr preferRelativeResize="1">
            <a:picLocks noChangeAspect="1"/>
          </xdr:cNvPicPr>
        </xdr:nvPicPr>
        <xdr:blipFill>
          <a:blip r:embed="rId28"/>
          <a:stretch>
            <a:fillRect/>
          </a:stretch>
        </xdr:blipFill>
        <xdr:spPr>
          <a:xfrm>
            <a:off x="37" y="0"/>
            <a:ext cx="41" cy="25"/>
          </a:xfrm>
          <a:prstGeom prst="rect">
            <a:avLst/>
          </a:prstGeom>
          <a:noFill/>
          <a:ln w="9525" cmpd="sng">
            <a:noFill/>
          </a:ln>
        </xdr:spPr>
      </xdr:pic>
      <xdr:sp>
        <xdr:nvSpPr>
          <xdr:cNvPr id="58" name="Line 912"/>
          <xdr:cNvSpPr>
            <a:spLocks noChangeAspect="1"/>
          </xdr:cNvSpPr>
        </xdr:nvSpPr>
        <xdr:spPr>
          <a:xfrm>
            <a:off x="40" y="24"/>
            <a:ext cx="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9" name="Picture 913"/>
          <xdr:cNvPicPr preferRelativeResize="1">
            <a:picLocks noChangeAspect="1"/>
          </xdr:cNvPicPr>
        </xdr:nvPicPr>
        <xdr:blipFill>
          <a:blip r:embed="rId29"/>
          <a:stretch>
            <a:fillRect/>
          </a:stretch>
        </xdr:blipFill>
        <xdr:spPr>
          <a:xfrm>
            <a:off x="37" y="24"/>
            <a:ext cx="41" cy="25"/>
          </a:xfrm>
          <a:prstGeom prst="rect">
            <a:avLst/>
          </a:prstGeom>
          <a:noFill/>
          <a:ln w="9525" cmpd="sng">
            <a:noFill/>
          </a:ln>
        </xdr:spPr>
      </xdr:pic>
      <xdr:sp>
        <xdr:nvSpPr>
          <xdr:cNvPr id="60" name="AutoShape 914"/>
          <xdr:cNvSpPr>
            <a:spLocks noChangeAspect="1"/>
          </xdr:cNvSpPr>
        </xdr:nvSpPr>
        <xdr:spPr>
          <a:xfrm>
            <a:off x="78" y="7"/>
            <a:ext cx="4" cy="41"/>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61" name="Picture 915"/>
          <xdr:cNvPicPr preferRelativeResize="1">
            <a:picLocks noChangeAspect="1"/>
          </xdr:cNvPicPr>
        </xdr:nvPicPr>
        <xdr:blipFill>
          <a:blip r:embed="rId30"/>
          <a:stretch>
            <a:fillRect/>
          </a:stretch>
        </xdr:blipFill>
        <xdr:spPr>
          <a:xfrm>
            <a:off x="86" y="0"/>
            <a:ext cx="33" cy="21"/>
          </a:xfrm>
          <a:prstGeom prst="rect">
            <a:avLst/>
          </a:prstGeom>
          <a:noFill/>
          <a:ln w="9525" cmpd="sng">
            <a:noFill/>
          </a:ln>
        </xdr:spPr>
      </xdr:pic>
      <xdr:sp>
        <xdr:nvSpPr>
          <xdr:cNvPr id="62" name="AutoShape 916"/>
          <xdr:cNvSpPr>
            <a:spLocks noChangeAspect="1"/>
          </xdr:cNvSpPr>
        </xdr:nvSpPr>
        <xdr:spPr>
          <a:xfrm>
            <a:off x="119" y="7"/>
            <a:ext cx="4" cy="41"/>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63" name="Picture 917"/>
          <xdr:cNvPicPr preferRelativeResize="1">
            <a:picLocks noChangeAspect="1"/>
          </xdr:cNvPicPr>
        </xdr:nvPicPr>
        <xdr:blipFill>
          <a:blip r:embed="rId31"/>
          <a:stretch>
            <a:fillRect/>
          </a:stretch>
        </xdr:blipFill>
        <xdr:spPr>
          <a:xfrm>
            <a:off x="127" y="0"/>
            <a:ext cx="24" cy="21"/>
          </a:xfrm>
          <a:prstGeom prst="rect">
            <a:avLst/>
          </a:prstGeom>
          <a:noFill/>
          <a:ln w="9525" cmpd="sng">
            <a:noFill/>
          </a:ln>
        </xdr:spPr>
      </xdr:pic>
      <xdr:sp>
        <xdr:nvSpPr>
          <xdr:cNvPr id="64" name="AutoShape 918"/>
          <xdr:cNvSpPr>
            <a:spLocks noChangeAspect="1"/>
          </xdr:cNvSpPr>
        </xdr:nvSpPr>
        <xdr:spPr>
          <a:xfrm>
            <a:off x="151"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65" name="Picture 919"/>
          <xdr:cNvPicPr preferRelativeResize="1">
            <a:picLocks noChangeAspect="1"/>
          </xdr:cNvPicPr>
        </xdr:nvPicPr>
        <xdr:blipFill>
          <a:blip r:embed="rId32"/>
          <a:stretch>
            <a:fillRect/>
          </a:stretch>
        </xdr:blipFill>
        <xdr:spPr>
          <a:xfrm>
            <a:off x="159" y="0"/>
            <a:ext cx="22" cy="25"/>
          </a:xfrm>
          <a:prstGeom prst="rect">
            <a:avLst/>
          </a:prstGeom>
          <a:noFill/>
          <a:ln w="9525" cmpd="sng">
            <a:noFill/>
          </a:ln>
        </xdr:spPr>
      </xdr:pic>
      <xdr:sp>
        <xdr:nvSpPr>
          <xdr:cNvPr id="66" name="Line 920"/>
          <xdr:cNvSpPr>
            <a:spLocks noChangeAspect="1"/>
          </xdr:cNvSpPr>
        </xdr:nvSpPr>
        <xdr:spPr>
          <a:xfrm>
            <a:off x="162" y="2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67" name="Picture 921"/>
          <xdr:cNvPicPr preferRelativeResize="1">
            <a:picLocks noChangeAspect="1"/>
          </xdr:cNvPicPr>
        </xdr:nvPicPr>
        <xdr:blipFill>
          <a:blip r:embed="rId33"/>
          <a:stretch>
            <a:fillRect/>
          </a:stretch>
        </xdr:blipFill>
        <xdr:spPr>
          <a:xfrm>
            <a:off x="159" y="24"/>
            <a:ext cx="22" cy="21"/>
          </a:xfrm>
          <a:prstGeom prst="rect">
            <a:avLst/>
          </a:prstGeom>
          <a:noFill/>
          <a:ln w="9525" cmpd="sng">
            <a:noFill/>
          </a:ln>
        </xdr:spPr>
      </xdr:pic>
      <xdr:sp>
        <xdr:nvSpPr>
          <xdr:cNvPr id="68" name="AutoShape 922"/>
          <xdr:cNvSpPr>
            <a:spLocks noChangeAspect="1"/>
          </xdr:cNvSpPr>
        </xdr:nvSpPr>
        <xdr:spPr>
          <a:xfrm>
            <a:off x="184"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AutoShape 923"/>
          <xdr:cNvSpPr>
            <a:spLocks noChangeAspect="1"/>
          </xdr:cNvSpPr>
        </xdr:nvSpPr>
        <xdr:spPr>
          <a:xfrm>
            <a:off x="193" y="7"/>
            <a:ext cx="4" cy="41"/>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0" name="Picture 924"/>
          <xdr:cNvPicPr preferRelativeResize="1">
            <a:picLocks noChangeAspect="1"/>
          </xdr:cNvPicPr>
        </xdr:nvPicPr>
        <xdr:blipFill>
          <a:blip r:embed="rId34"/>
          <a:stretch>
            <a:fillRect/>
          </a:stretch>
        </xdr:blipFill>
        <xdr:spPr>
          <a:xfrm>
            <a:off x="198" y="0"/>
            <a:ext cx="15" cy="21"/>
          </a:xfrm>
          <a:prstGeom prst="rect">
            <a:avLst/>
          </a:prstGeom>
          <a:noFill/>
          <a:ln w="9525" cmpd="sng">
            <a:noFill/>
          </a:ln>
        </xdr:spPr>
      </xdr:pic>
      <xdr:sp>
        <xdr:nvSpPr>
          <xdr:cNvPr id="71" name="AutoShape 925"/>
          <xdr:cNvSpPr>
            <a:spLocks noChangeAspect="1"/>
          </xdr:cNvSpPr>
        </xdr:nvSpPr>
        <xdr:spPr>
          <a:xfrm>
            <a:off x="213" y="7"/>
            <a:ext cx="4" cy="41"/>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2" name="Picture 926"/>
          <xdr:cNvPicPr preferRelativeResize="1">
            <a:picLocks noChangeAspect="1"/>
          </xdr:cNvPicPr>
        </xdr:nvPicPr>
        <xdr:blipFill>
          <a:blip r:embed="rId35"/>
          <a:stretch>
            <a:fillRect/>
          </a:stretch>
        </xdr:blipFill>
        <xdr:spPr>
          <a:xfrm>
            <a:off x="221" y="0"/>
            <a:ext cx="77" cy="25"/>
          </a:xfrm>
          <a:prstGeom prst="rect">
            <a:avLst/>
          </a:prstGeom>
          <a:noFill/>
          <a:ln w="9525" cmpd="sng">
            <a:noFill/>
          </a:ln>
        </xdr:spPr>
      </xdr:pic>
      <xdr:sp>
        <xdr:nvSpPr>
          <xdr:cNvPr id="73" name="Line 927"/>
          <xdr:cNvSpPr>
            <a:spLocks noChangeAspect="1"/>
          </xdr:cNvSpPr>
        </xdr:nvSpPr>
        <xdr:spPr>
          <a:xfrm>
            <a:off x="224" y="24"/>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4" name="Picture 928"/>
          <xdr:cNvPicPr preferRelativeResize="1">
            <a:picLocks noChangeAspect="1"/>
          </xdr:cNvPicPr>
        </xdr:nvPicPr>
        <xdr:blipFill>
          <a:blip r:embed="rId36"/>
          <a:stretch>
            <a:fillRect/>
          </a:stretch>
        </xdr:blipFill>
        <xdr:spPr>
          <a:xfrm>
            <a:off x="221" y="24"/>
            <a:ext cx="77" cy="25"/>
          </a:xfrm>
          <a:prstGeom prst="rect">
            <a:avLst/>
          </a:prstGeom>
          <a:noFill/>
          <a:ln w="9525" cmpd="sng">
            <a:noFill/>
          </a:ln>
        </xdr:spPr>
      </xdr:pic>
      <xdr:sp>
        <xdr:nvSpPr>
          <xdr:cNvPr id="75" name="AutoShape 929"/>
          <xdr:cNvSpPr>
            <a:spLocks noChangeAspect="1"/>
          </xdr:cNvSpPr>
        </xdr:nvSpPr>
        <xdr:spPr>
          <a:xfrm>
            <a:off x="301" y="7"/>
            <a:ext cx="4" cy="41"/>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 name="AutoShape 930"/>
          <xdr:cNvSpPr>
            <a:spLocks noChangeAspect="1"/>
          </xdr:cNvSpPr>
        </xdr:nvSpPr>
        <xdr:spPr>
          <a:xfrm>
            <a:off x="310" y="7"/>
            <a:ext cx="4" cy="41"/>
          </a:xfrm>
          <a:prstGeom prst="righ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7" name="Picture 931"/>
          <xdr:cNvPicPr preferRelativeResize="1">
            <a:picLocks noChangeAspect="1"/>
          </xdr:cNvPicPr>
        </xdr:nvPicPr>
        <xdr:blipFill>
          <a:blip r:embed="rId37"/>
          <a:stretch>
            <a:fillRect/>
          </a:stretch>
        </xdr:blipFill>
        <xdr:spPr>
          <a:xfrm>
            <a:off x="315" y="0"/>
            <a:ext cx="13" cy="21"/>
          </a:xfrm>
          <a:prstGeom prst="rect">
            <a:avLst/>
          </a:prstGeom>
          <a:noFill/>
          <a:ln w="9525" cmpd="sng">
            <a:noFill/>
          </a:ln>
        </xdr:spPr>
      </xdr:pic>
      <xdr:sp>
        <xdr:nvSpPr>
          <xdr:cNvPr id="78" name="AutoShape 932"/>
          <xdr:cNvSpPr>
            <a:spLocks noChangeAspect="1"/>
          </xdr:cNvSpPr>
        </xdr:nvSpPr>
        <xdr:spPr>
          <a:xfrm>
            <a:off x="331"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67</xdr:row>
      <xdr:rowOff>0</xdr:rowOff>
    </xdr:from>
    <xdr:to>
      <xdr:col>4</xdr:col>
      <xdr:colOff>285750</xdr:colOff>
      <xdr:row>69</xdr:row>
      <xdr:rowOff>47625</xdr:rowOff>
    </xdr:to>
    <xdr:grpSp>
      <xdr:nvGrpSpPr>
        <xdr:cNvPr id="79" name="Eqp$D$68_0"/>
        <xdr:cNvGrpSpPr>
          <a:grpSpLocks noChangeAspect="1"/>
        </xdr:cNvGrpSpPr>
      </xdr:nvGrpSpPr>
      <xdr:grpSpPr>
        <a:xfrm>
          <a:off x="1752600" y="14097000"/>
          <a:ext cx="895350" cy="428625"/>
          <a:chOff x="0" y="0"/>
          <a:chExt cx="94" cy="49"/>
        </a:xfrm>
        <a:solidFill>
          <a:srgbClr val="FFFFFF"/>
        </a:solidFill>
      </xdr:grpSpPr>
      <xdr:pic>
        <xdr:nvPicPr>
          <xdr:cNvPr id="80" name="Picture 934"/>
          <xdr:cNvPicPr preferRelativeResize="1">
            <a:picLocks noChangeAspect="1"/>
          </xdr:cNvPicPr>
        </xdr:nvPicPr>
        <xdr:blipFill>
          <a:blip r:embed="rId38"/>
          <a:stretch>
            <a:fillRect/>
          </a:stretch>
        </xdr:blipFill>
        <xdr:spPr>
          <a:xfrm>
            <a:off x="0" y="0"/>
            <a:ext cx="57" cy="21"/>
          </a:xfrm>
          <a:prstGeom prst="rect">
            <a:avLst/>
          </a:prstGeom>
          <a:noFill/>
          <a:ln w="9525" cmpd="sng">
            <a:noFill/>
          </a:ln>
        </xdr:spPr>
      </xdr:pic>
      <xdr:sp>
        <xdr:nvSpPr>
          <xdr:cNvPr id="81" name="AutoShape 935"/>
          <xdr:cNvSpPr>
            <a:spLocks noChangeAspect="1"/>
          </xdr:cNvSpPr>
        </xdr:nvSpPr>
        <xdr:spPr>
          <a:xfrm>
            <a:off x="57"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82" name="Picture 936"/>
          <xdr:cNvPicPr preferRelativeResize="1">
            <a:picLocks noChangeAspect="1"/>
          </xdr:cNvPicPr>
        </xdr:nvPicPr>
        <xdr:blipFill>
          <a:blip r:embed="rId39"/>
          <a:stretch>
            <a:fillRect/>
          </a:stretch>
        </xdr:blipFill>
        <xdr:spPr>
          <a:xfrm>
            <a:off x="65" y="0"/>
            <a:ext cx="22" cy="25"/>
          </a:xfrm>
          <a:prstGeom prst="rect">
            <a:avLst/>
          </a:prstGeom>
          <a:noFill/>
          <a:ln w="9525" cmpd="sng">
            <a:noFill/>
          </a:ln>
        </xdr:spPr>
      </xdr:pic>
      <xdr:sp>
        <xdr:nvSpPr>
          <xdr:cNvPr id="83" name="Line 937"/>
          <xdr:cNvSpPr>
            <a:spLocks noChangeAspect="1"/>
          </xdr:cNvSpPr>
        </xdr:nvSpPr>
        <xdr:spPr>
          <a:xfrm>
            <a:off x="68" y="2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84" name="Picture 938"/>
          <xdr:cNvPicPr preferRelativeResize="1">
            <a:picLocks noChangeAspect="1"/>
          </xdr:cNvPicPr>
        </xdr:nvPicPr>
        <xdr:blipFill>
          <a:blip r:embed="rId40"/>
          <a:stretch>
            <a:fillRect/>
          </a:stretch>
        </xdr:blipFill>
        <xdr:spPr>
          <a:xfrm>
            <a:off x="65" y="24"/>
            <a:ext cx="22" cy="25"/>
          </a:xfrm>
          <a:prstGeom prst="rect">
            <a:avLst/>
          </a:prstGeom>
          <a:noFill/>
          <a:ln w="9525" cmpd="sng">
            <a:noFill/>
          </a:ln>
        </xdr:spPr>
      </xdr:pic>
      <xdr:sp>
        <xdr:nvSpPr>
          <xdr:cNvPr id="85" name="AutoShape 939"/>
          <xdr:cNvSpPr>
            <a:spLocks noChangeAspect="1"/>
          </xdr:cNvSpPr>
        </xdr:nvSpPr>
        <xdr:spPr>
          <a:xfrm>
            <a:off x="90"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69</xdr:row>
      <xdr:rowOff>0</xdr:rowOff>
    </xdr:from>
    <xdr:to>
      <xdr:col>7</xdr:col>
      <xdr:colOff>152400</xdr:colOff>
      <xdr:row>71</xdr:row>
      <xdr:rowOff>38100</xdr:rowOff>
    </xdr:to>
    <xdr:grpSp>
      <xdr:nvGrpSpPr>
        <xdr:cNvPr id="86" name="Eqp$D$70_0"/>
        <xdr:cNvGrpSpPr>
          <a:grpSpLocks noChangeAspect="1"/>
        </xdr:cNvGrpSpPr>
      </xdr:nvGrpSpPr>
      <xdr:grpSpPr>
        <a:xfrm>
          <a:off x="1752600" y="14478000"/>
          <a:ext cx="2590800" cy="419100"/>
          <a:chOff x="0" y="0"/>
          <a:chExt cx="272" cy="48"/>
        </a:xfrm>
        <a:solidFill>
          <a:srgbClr val="FFFFFF"/>
        </a:solidFill>
      </xdr:grpSpPr>
      <xdr:pic>
        <xdr:nvPicPr>
          <xdr:cNvPr id="87" name="Picture 941"/>
          <xdr:cNvPicPr preferRelativeResize="1">
            <a:picLocks noChangeAspect="1"/>
          </xdr:cNvPicPr>
        </xdr:nvPicPr>
        <xdr:blipFill>
          <a:blip r:embed="rId41"/>
          <a:stretch>
            <a:fillRect/>
          </a:stretch>
        </xdr:blipFill>
        <xdr:spPr>
          <a:xfrm>
            <a:off x="0" y="0"/>
            <a:ext cx="68" cy="21"/>
          </a:xfrm>
          <a:prstGeom prst="rect">
            <a:avLst/>
          </a:prstGeom>
          <a:noFill/>
          <a:ln w="9525" cmpd="sng">
            <a:noFill/>
          </a:ln>
        </xdr:spPr>
      </xdr:pic>
      <xdr:sp>
        <xdr:nvSpPr>
          <xdr:cNvPr id="88" name="AutoShape 942"/>
          <xdr:cNvSpPr>
            <a:spLocks noChangeAspect="1"/>
          </xdr:cNvSpPr>
        </xdr:nvSpPr>
        <xdr:spPr>
          <a:xfrm>
            <a:off x="68"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89" name="Picture 943"/>
          <xdr:cNvPicPr preferRelativeResize="1">
            <a:picLocks noChangeAspect="1"/>
          </xdr:cNvPicPr>
        </xdr:nvPicPr>
        <xdr:blipFill>
          <a:blip r:embed="rId42"/>
          <a:stretch>
            <a:fillRect/>
          </a:stretch>
        </xdr:blipFill>
        <xdr:spPr>
          <a:xfrm>
            <a:off x="76" y="0"/>
            <a:ext cx="35" cy="21"/>
          </a:xfrm>
          <a:prstGeom prst="rect">
            <a:avLst/>
          </a:prstGeom>
          <a:noFill/>
          <a:ln w="9525" cmpd="sng">
            <a:noFill/>
          </a:ln>
        </xdr:spPr>
      </xdr:pic>
      <xdr:sp>
        <xdr:nvSpPr>
          <xdr:cNvPr id="90" name="AutoShape 944"/>
          <xdr:cNvSpPr>
            <a:spLocks noChangeAspect="1"/>
          </xdr:cNvSpPr>
        </xdr:nvSpPr>
        <xdr:spPr>
          <a:xfrm>
            <a:off x="111" y="7"/>
            <a:ext cx="4" cy="41"/>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91" name="Picture 945"/>
          <xdr:cNvPicPr preferRelativeResize="1">
            <a:picLocks noChangeAspect="1"/>
          </xdr:cNvPicPr>
        </xdr:nvPicPr>
        <xdr:blipFill>
          <a:blip r:embed="rId43"/>
          <a:stretch>
            <a:fillRect/>
          </a:stretch>
        </xdr:blipFill>
        <xdr:spPr>
          <a:xfrm>
            <a:off x="119" y="0"/>
            <a:ext cx="137" cy="25"/>
          </a:xfrm>
          <a:prstGeom prst="rect">
            <a:avLst/>
          </a:prstGeom>
          <a:noFill/>
          <a:ln w="9525" cmpd="sng">
            <a:noFill/>
          </a:ln>
        </xdr:spPr>
      </xdr:pic>
      <xdr:sp>
        <xdr:nvSpPr>
          <xdr:cNvPr id="92" name="Line 946"/>
          <xdr:cNvSpPr>
            <a:spLocks noChangeAspect="1"/>
          </xdr:cNvSpPr>
        </xdr:nvSpPr>
        <xdr:spPr>
          <a:xfrm>
            <a:off x="122" y="24"/>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93" name="Picture 947"/>
          <xdr:cNvPicPr preferRelativeResize="1">
            <a:picLocks noChangeAspect="1"/>
          </xdr:cNvPicPr>
        </xdr:nvPicPr>
        <xdr:blipFill>
          <a:blip r:embed="rId44"/>
          <a:stretch>
            <a:fillRect/>
          </a:stretch>
        </xdr:blipFill>
        <xdr:spPr>
          <a:xfrm>
            <a:off x="119" y="24"/>
            <a:ext cx="137" cy="21"/>
          </a:xfrm>
          <a:prstGeom prst="rect">
            <a:avLst/>
          </a:prstGeom>
          <a:noFill/>
          <a:ln w="9525" cmpd="sng">
            <a:noFill/>
          </a:ln>
        </xdr:spPr>
      </xdr:pic>
      <xdr:sp>
        <xdr:nvSpPr>
          <xdr:cNvPr id="94" name="AutoShape 948"/>
          <xdr:cNvSpPr>
            <a:spLocks noChangeAspect="1"/>
          </xdr:cNvSpPr>
        </xdr:nvSpPr>
        <xdr:spPr>
          <a:xfrm>
            <a:off x="259" y="7"/>
            <a:ext cx="4" cy="41"/>
          </a:xfrm>
          <a:prstGeom prst="righ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 name="AutoShape 949"/>
          <xdr:cNvSpPr>
            <a:spLocks noChangeAspect="1"/>
          </xdr:cNvSpPr>
        </xdr:nvSpPr>
        <xdr:spPr>
          <a:xfrm>
            <a:off x="268"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71</xdr:row>
      <xdr:rowOff>0</xdr:rowOff>
    </xdr:from>
    <xdr:to>
      <xdr:col>7</xdr:col>
      <xdr:colOff>190500</xdr:colOff>
      <xdr:row>73</xdr:row>
      <xdr:rowOff>38100</xdr:rowOff>
    </xdr:to>
    <xdr:grpSp>
      <xdr:nvGrpSpPr>
        <xdr:cNvPr id="96" name="Eqp$D$72_0"/>
        <xdr:cNvGrpSpPr>
          <a:grpSpLocks noChangeAspect="1"/>
        </xdr:cNvGrpSpPr>
      </xdr:nvGrpSpPr>
      <xdr:grpSpPr>
        <a:xfrm>
          <a:off x="1752600" y="14859000"/>
          <a:ext cx="2628900" cy="419100"/>
          <a:chOff x="0" y="0"/>
          <a:chExt cx="276" cy="48"/>
        </a:xfrm>
        <a:solidFill>
          <a:srgbClr val="FFFFFF"/>
        </a:solidFill>
      </xdr:grpSpPr>
      <xdr:pic>
        <xdr:nvPicPr>
          <xdr:cNvPr id="97" name="Picture 951"/>
          <xdr:cNvPicPr preferRelativeResize="1">
            <a:picLocks noChangeAspect="1"/>
          </xdr:cNvPicPr>
        </xdr:nvPicPr>
        <xdr:blipFill>
          <a:blip r:embed="rId45"/>
          <a:stretch>
            <a:fillRect/>
          </a:stretch>
        </xdr:blipFill>
        <xdr:spPr>
          <a:xfrm>
            <a:off x="0" y="0"/>
            <a:ext cx="138" cy="21"/>
          </a:xfrm>
          <a:prstGeom prst="rect">
            <a:avLst/>
          </a:prstGeom>
          <a:noFill/>
          <a:ln w="9525" cmpd="sng">
            <a:noFill/>
          </a:ln>
        </xdr:spPr>
      </xdr:pic>
      <xdr:sp>
        <xdr:nvSpPr>
          <xdr:cNvPr id="98" name="AutoShape 952"/>
          <xdr:cNvSpPr>
            <a:spLocks noChangeAspect="1"/>
          </xdr:cNvSpPr>
        </xdr:nvSpPr>
        <xdr:spPr>
          <a:xfrm>
            <a:off x="138"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99" name="Picture 953"/>
          <xdr:cNvPicPr preferRelativeResize="1">
            <a:picLocks noChangeAspect="1"/>
          </xdr:cNvPicPr>
        </xdr:nvPicPr>
        <xdr:blipFill>
          <a:blip r:embed="rId46"/>
          <a:stretch>
            <a:fillRect/>
          </a:stretch>
        </xdr:blipFill>
        <xdr:spPr>
          <a:xfrm>
            <a:off x="146" y="0"/>
            <a:ext cx="22" cy="25"/>
          </a:xfrm>
          <a:prstGeom prst="rect">
            <a:avLst/>
          </a:prstGeom>
          <a:noFill/>
          <a:ln w="9525" cmpd="sng">
            <a:noFill/>
          </a:ln>
        </xdr:spPr>
      </xdr:pic>
      <xdr:sp>
        <xdr:nvSpPr>
          <xdr:cNvPr id="100" name="Line 954"/>
          <xdr:cNvSpPr>
            <a:spLocks noChangeAspect="1"/>
          </xdr:cNvSpPr>
        </xdr:nvSpPr>
        <xdr:spPr>
          <a:xfrm>
            <a:off x="149" y="2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01" name="Picture 955"/>
          <xdr:cNvPicPr preferRelativeResize="1">
            <a:picLocks noChangeAspect="1"/>
          </xdr:cNvPicPr>
        </xdr:nvPicPr>
        <xdr:blipFill>
          <a:blip r:embed="rId47"/>
          <a:stretch>
            <a:fillRect/>
          </a:stretch>
        </xdr:blipFill>
        <xdr:spPr>
          <a:xfrm>
            <a:off x="146" y="24"/>
            <a:ext cx="22" cy="21"/>
          </a:xfrm>
          <a:prstGeom prst="rect">
            <a:avLst/>
          </a:prstGeom>
          <a:noFill/>
          <a:ln w="9525" cmpd="sng">
            <a:noFill/>
          </a:ln>
        </xdr:spPr>
      </xdr:pic>
      <xdr:pic>
        <xdr:nvPicPr>
          <xdr:cNvPr id="102" name="Picture 956"/>
          <xdr:cNvPicPr preferRelativeResize="1">
            <a:picLocks noChangeAspect="1"/>
          </xdr:cNvPicPr>
        </xdr:nvPicPr>
        <xdr:blipFill>
          <a:blip r:embed="rId48"/>
          <a:stretch>
            <a:fillRect/>
          </a:stretch>
        </xdr:blipFill>
        <xdr:spPr>
          <a:xfrm>
            <a:off x="167" y="0"/>
            <a:ext cx="102" cy="21"/>
          </a:xfrm>
          <a:prstGeom prst="rect">
            <a:avLst/>
          </a:prstGeom>
          <a:noFill/>
          <a:ln w="9525" cmpd="sng">
            <a:noFill/>
          </a:ln>
        </xdr:spPr>
      </xdr:pic>
      <xdr:sp>
        <xdr:nvSpPr>
          <xdr:cNvPr id="103" name="AutoShape 957"/>
          <xdr:cNvSpPr>
            <a:spLocks noChangeAspect="1"/>
          </xdr:cNvSpPr>
        </xdr:nvSpPr>
        <xdr:spPr>
          <a:xfrm>
            <a:off x="272"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73</xdr:row>
      <xdr:rowOff>0</xdr:rowOff>
    </xdr:from>
    <xdr:to>
      <xdr:col>3</xdr:col>
      <xdr:colOff>390525</xdr:colOff>
      <xdr:row>73</xdr:row>
      <xdr:rowOff>190500</xdr:rowOff>
    </xdr:to>
    <xdr:grpSp>
      <xdr:nvGrpSpPr>
        <xdr:cNvPr id="104" name="Eqp$D$74_0"/>
        <xdr:cNvGrpSpPr>
          <a:grpSpLocks noChangeAspect="1"/>
        </xdr:cNvGrpSpPr>
      </xdr:nvGrpSpPr>
      <xdr:grpSpPr>
        <a:xfrm>
          <a:off x="1752600" y="15240000"/>
          <a:ext cx="390525" cy="190500"/>
          <a:chOff x="0" y="0"/>
          <a:chExt cx="41" cy="21"/>
        </a:xfrm>
        <a:solidFill>
          <a:srgbClr val="FFFFFF"/>
        </a:solidFill>
      </xdr:grpSpPr>
      <xdr:pic>
        <xdr:nvPicPr>
          <xdr:cNvPr id="105" name="Picture 959"/>
          <xdr:cNvPicPr preferRelativeResize="1">
            <a:picLocks noChangeAspect="1"/>
          </xdr:cNvPicPr>
        </xdr:nvPicPr>
        <xdr:blipFill>
          <a:blip r:embed="rId49"/>
          <a:stretch>
            <a:fillRect/>
          </a:stretch>
        </xdr:blipFill>
        <xdr:spPr>
          <a:xfrm>
            <a:off x="0" y="0"/>
            <a:ext cx="41" cy="21"/>
          </a:xfrm>
          <a:prstGeom prst="rect">
            <a:avLst/>
          </a:prstGeom>
          <a:noFill/>
          <a:ln w="9525" cmpd="sng">
            <a:noFill/>
          </a:ln>
        </xdr:spPr>
      </xdr:pic>
      <xdr:sp>
        <xdr:nvSpPr>
          <xdr:cNvPr id="106" name="Rectangle 960"/>
          <xdr:cNvSpPr>
            <a:spLocks noChangeAspect="1"/>
          </xdr:cNvSpPr>
        </xdr:nvSpPr>
        <xdr:spPr>
          <a:xfrm>
            <a:off x="0" y="0"/>
            <a:ext cx="13" cy="1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75</xdr:row>
      <xdr:rowOff>0</xdr:rowOff>
    </xdr:from>
    <xdr:to>
      <xdr:col>4</xdr:col>
      <xdr:colOff>323850</xdr:colOff>
      <xdr:row>77</xdr:row>
      <xdr:rowOff>47625</xdr:rowOff>
    </xdr:to>
    <xdr:grpSp>
      <xdr:nvGrpSpPr>
        <xdr:cNvPr id="107" name="Eqp$D$76_0"/>
        <xdr:cNvGrpSpPr>
          <a:grpSpLocks noChangeAspect="1"/>
        </xdr:cNvGrpSpPr>
      </xdr:nvGrpSpPr>
      <xdr:grpSpPr>
        <a:xfrm>
          <a:off x="1752600" y="15659100"/>
          <a:ext cx="933450" cy="466725"/>
          <a:chOff x="0" y="0"/>
          <a:chExt cx="98" cy="49"/>
        </a:xfrm>
        <a:solidFill>
          <a:srgbClr val="FFFFFF"/>
        </a:solidFill>
      </xdr:grpSpPr>
      <xdr:pic>
        <xdr:nvPicPr>
          <xdr:cNvPr id="108" name="Picture 962"/>
          <xdr:cNvPicPr preferRelativeResize="1">
            <a:picLocks noChangeAspect="1"/>
          </xdr:cNvPicPr>
        </xdr:nvPicPr>
        <xdr:blipFill>
          <a:blip r:embed="rId5"/>
          <a:stretch>
            <a:fillRect/>
          </a:stretch>
        </xdr:blipFill>
        <xdr:spPr>
          <a:xfrm>
            <a:off x="0" y="0"/>
            <a:ext cx="15" cy="21"/>
          </a:xfrm>
          <a:prstGeom prst="rect">
            <a:avLst/>
          </a:prstGeom>
          <a:noFill/>
          <a:ln w="9525" cmpd="sng">
            <a:noFill/>
          </a:ln>
        </xdr:spPr>
      </xdr:pic>
      <xdr:sp>
        <xdr:nvSpPr>
          <xdr:cNvPr id="109" name="AutoShape 963"/>
          <xdr:cNvSpPr>
            <a:spLocks noChangeAspect="1"/>
          </xdr:cNvSpPr>
        </xdr:nvSpPr>
        <xdr:spPr>
          <a:xfrm>
            <a:off x="15"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10" name="Picture 964"/>
          <xdr:cNvPicPr preferRelativeResize="1">
            <a:picLocks noChangeAspect="1"/>
          </xdr:cNvPicPr>
        </xdr:nvPicPr>
        <xdr:blipFill>
          <a:blip r:embed="rId50"/>
          <a:stretch>
            <a:fillRect/>
          </a:stretch>
        </xdr:blipFill>
        <xdr:spPr>
          <a:xfrm>
            <a:off x="23" y="0"/>
            <a:ext cx="45" cy="25"/>
          </a:xfrm>
          <a:prstGeom prst="rect">
            <a:avLst/>
          </a:prstGeom>
          <a:noFill/>
          <a:ln w="9525" cmpd="sng">
            <a:noFill/>
          </a:ln>
        </xdr:spPr>
      </xdr:pic>
      <xdr:sp>
        <xdr:nvSpPr>
          <xdr:cNvPr id="111" name="Line 965"/>
          <xdr:cNvSpPr>
            <a:spLocks noChangeAspect="1"/>
          </xdr:cNvSpPr>
        </xdr:nvSpPr>
        <xdr:spPr>
          <a:xfrm>
            <a:off x="26" y="24"/>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12" name="Picture 966"/>
          <xdr:cNvPicPr preferRelativeResize="1">
            <a:picLocks noChangeAspect="1"/>
          </xdr:cNvPicPr>
        </xdr:nvPicPr>
        <xdr:blipFill>
          <a:blip r:embed="rId51"/>
          <a:stretch>
            <a:fillRect/>
          </a:stretch>
        </xdr:blipFill>
        <xdr:spPr>
          <a:xfrm>
            <a:off x="23" y="24"/>
            <a:ext cx="45" cy="25"/>
          </a:xfrm>
          <a:prstGeom prst="rect">
            <a:avLst/>
          </a:prstGeom>
          <a:noFill/>
          <a:ln w="9525" cmpd="sng">
            <a:noFill/>
          </a:ln>
        </xdr:spPr>
      </xdr:pic>
      <xdr:sp>
        <xdr:nvSpPr>
          <xdr:cNvPr id="113" name="AutoShape 967"/>
          <xdr:cNvSpPr>
            <a:spLocks noChangeAspect="1"/>
          </xdr:cNvSpPr>
        </xdr:nvSpPr>
        <xdr:spPr>
          <a:xfrm>
            <a:off x="71"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14" name="Picture 968"/>
          <xdr:cNvPicPr preferRelativeResize="1">
            <a:picLocks noChangeAspect="1"/>
          </xdr:cNvPicPr>
        </xdr:nvPicPr>
        <xdr:blipFill>
          <a:blip r:embed="rId52"/>
          <a:stretch>
            <a:fillRect/>
          </a:stretch>
        </xdr:blipFill>
        <xdr:spPr>
          <a:xfrm>
            <a:off x="76" y="0"/>
            <a:ext cx="22" cy="25"/>
          </a:xfrm>
          <a:prstGeom prst="rect">
            <a:avLst/>
          </a:prstGeom>
          <a:noFill/>
          <a:ln w="9525" cmpd="sng">
            <a:noFill/>
          </a:ln>
        </xdr:spPr>
      </xdr:pic>
    </xdr:grpSp>
    <xdr:clientData/>
  </xdr:twoCellAnchor>
  <xdr:twoCellAnchor>
    <xdr:from>
      <xdr:col>3</xdr:col>
      <xdr:colOff>0</xdr:colOff>
      <xdr:row>78</xdr:row>
      <xdr:rowOff>0</xdr:rowOff>
    </xdr:from>
    <xdr:to>
      <xdr:col>4</xdr:col>
      <xdr:colOff>438150</xdr:colOff>
      <xdr:row>79</xdr:row>
      <xdr:rowOff>9525</xdr:rowOff>
    </xdr:to>
    <xdr:grpSp>
      <xdr:nvGrpSpPr>
        <xdr:cNvPr id="115" name="Eqp$D$79_0"/>
        <xdr:cNvGrpSpPr>
          <a:grpSpLocks noChangeAspect="1"/>
        </xdr:cNvGrpSpPr>
      </xdr:nvGrpSpPr>
      <xdr:grpSpPr>
        <a:xfrm>
          <a:off x="1752600" y="16278225"/>
          <a:ext cx="1047750" cy="200025"/>
          <a:chOff x="0" y="0"/>
          <a:chExt cx="110" cy="25"/>
        </a:xfrm>
        <a:solidFill>
          <a:srgbClr val="FFFFFF"/>
        </a:solidFill>
      </xdr:grpSpPr>
      <xdr:pic>
        <xdr:nvPicPr>
          <xdr:cNvPr id="116" name="Picture 970"/>
          <xdr:cNvPicPr preferRelativeResize="1">
            <a:picLocks noChangeAspect="1"/>
          </xdr:cNvPicPr>
        </xdr:nvPicPr>
        <xdr:blipFill>
          <a:blip r:embed="rId53"/>
          <a:stretch>
            <a:fillRect/>
          </a:stretch>
        </xdr:blipFill>
        <xdr:spPr>
          <a:xfrm>
            <a:off x="0" y="0"/>
            <a:ext cx="110" cy="25"/>
          </a:xfrm>
          <a:prstGeom prst="rect">
            <a:avLst/>
          </a:prstGeom>
          <a:noFill/>
          <a:ln w="9525" cmpd="sng">
            <a:noFill/>
          </a:ln>
        </xdr:spPr>
      </xdr:pic>
      <xdr:sp>
        <xdr:nvSpPr>
          <xdr:cNvPr id="117" name="Rectangle 971"/>
          <xdr:cNvSpPr>
            <a:spLocks noChangeAspect="1"/>
          </xdr:cNvSpPr>
        </xdr:nvSpPr>
        <xdr:spPr>
          <a:xfrm>
            <a:off x="0" y="0"/>
            <a:ext cx="13" cy="1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80</xdr:row>
      <xdr:rowOff>0</xdr:rowOff>
    </xdr:from>
    <xdr:to>
      <xdr:col>3</xdr:col>
      <xdr:colOff>495300</xdr:colOff>
      <xdr:row>82</xdr:row>
      <xdr:rowOff>9525</xdr:rowOff>
    </xdr:to>
    <xdr:grpSp>
      <xdr:nvGrpSpPr>
        <xdr:cNvPr id="118" name="Eqp$C$81_0"/>
        <xdr:cNvGrpSpPr>
          <a:grpSpLocks noChangeAspect="1"/>
        </xdr:cNvGrpSpPr>
      </xdr:nvGrpSpPr>
      <xdr:grpSpPr>
        <a:xfrm>
          <a:off x="1362075" y="16659225"/>
          <a:ext cx="885825" cy="390525"/>
          <a:chOff x="0" y="0"/>
          <a:chExt cx="93" cy="41"/>
        </a:xfrm>
        <a:solidFill>
          <a:srgbClr val="FFFFFF"/>
        </a:solidFill>
      </xdr:grpSpPr>
      <xdr:pic>
        <xdr:nvPicPr>
          <xdr:cNvPr id="119" name="mid 1"/>
          <xdr:cNvPicPr preferRelativeResize="1">
            <a:picLocks noChangeAspect="1"/>
          </xdr:cNvPicPr>
        </xdr:nvPicPr>
        <xdr:blipFill>
          <a:blip r:embed="rId54"/>
          <a:stretch>
            <a:fillRect/>
          </a:stretch>
        </xdr:blipFill>
        <xdr:spPr>
          <a:xfrm>
            <a:off x="0" y="8"/>
            <a:ext cx="16" cy="21"/>
          </a:xfrm>
          <a:prstGeom prst="rect">
            <a:avLst/>
          </a:prstGeom>
          <a:noFill/>
          <a:ln w="9525" cmpd="sng">
            <a:noFill/>
          </a:ln>
        </xdr:spPr>
      </xdr:pic>
      <xdr:pic>
        <xdr:nvPicPr>
          <xdr:cNvPr id="120" name="Picture 974"/>
          <xdr:cNvPicPr preferRelativeResize="1">
            <a:picLocks noChangeAspect="1"/>
          </xdr:cNvPicPr>
        </xdr:nvPicPr>
        <xdr:blipFill>
          <a:blip r:embed="rId55"/>
          <a:stretch>
            <a:fillRect/>
          </a:stretch>
        </xdr:blipFill>
        <xdr:spPr>
          <a:xfrm>
            <a:off x="14" y="0"/>
            <a:ext cx="79" cy="21"/>
          </a:xfrm>
          <a:prstGeom prst="rect">
            <a:avLst/>
          </a:prstGeom>
          <a:noFill/>
          <a:ln w="9525" cmpd="sng">
            <a:noFill/>
          </a:ln>
        </xdr:spPr>
      </xdr:pic>
      <xdr:sp>
        <xdr:nvSpPr>
          <xdr:cNvPr id="121" name="Line 975"/>
          <xdr:cNvSpPr>
            <a:spLocks noChangeAspect="1"/>
          </xdr:cNvSpPr>
        </xdr:nvSpPr>
        <xdr:spPr>
          <a:xfrm>
            <a:off x="17" y="20"/>
            <a:ext cx="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22" name="Picture 976"/>
          <xdr:cNvPicPr preferRelativeResize="1">
            <a:picLocks noChangeAspect="1"/>
          </xdr:cNvPicPr>
        </xdr:nvPicPr>
        <xdr:blipFill>
          <a:blip r:embed="rId56"/>
          <a:stretch>
            <a:fillRect/>
          </a:stretch>
        </xdr:blipFill>
        <xdr:spPr>
          <a:xfrm>
            <a:off x="14" y="20"/>
            <a:ext cx="79" cy="21"/>
          </a:xfrm>
          <a:prstGeom prst="rect">
            <a:avLst/>
          </a:prstGeom>
          <a:noFill/>
          <a:ln w="9525" cmpd="sng">
            <a:noFill/>
          </a:ln>
        </xdr:spPr>
      </xdr:pic>
    </xdr:grpSp>
    <xdr:clientData/>
  </xdr:twoCellAnchor>
  <xdr:twoCellAnchor>
    <xdr:from>
      <xdr:col>3</xdr:col>
      <xdr:colOff>0</xdr:colOff>
      <xdr:row>87</xdr:row>
      <xdr:rowOff>0</xdr:rowOff>
    </xdr:from>
    <xdr:to>
      <xdr:col>4</xdr:col>
      <xdr:colOff>352425</xdr:colOff>
      <xdr:row>88</xdr:row>
      <xdr:rowOff>9525</xdr:rowOff>
    </xdr:to>
    <xdr:grpSp>
      <xdr:nvGrpSpPr>
        <xdr:cNvPr id="123" name="Eqp$D$88_0"/>
        <xdr:cNvGrpSpPr>
          <a:grpSpLocks noChangeAspect="1"/>
        </xdr:cNvGrpSpPr>
      </xdr:nvGrpSpPr>
      <xdr:grpSpPr>
        <a:xfrm>
          <a:off x="1752600" y="18192750"/>
          <a:ext cx="962025" cy="238125"/>
          <a:chOff x="0" y="0"/>
          <a:chExt cx="101" cy="25"/>
        </a:xfrm>
        <a:solidFill>
          <a:srgbClr val="FFFFFF"/>
        </a:solidFill>
      </xdr:grpSpPr>
      <xdr:pic>
        <xdr:nvPicPr>
          <xdr:cNvPr id="124" name="Picture 983"/>
          <xdr:cNvPicPr preferRelativeResize="1">
            <a:picLocks noChangeAspect="1"/>
          </xdr:cNvPicPr>
        </xdr:nvPicPr>
        <xdr:blipFill>
          <a:blip r:embed="rId57"/>
          <a:stretch>
            <a:fillRect/>
          </a:stretch>
        </xdr:blipFill>
        <xdr:spPr>
          <a:xfrm>
            <a:off x="0" y="0"/>
            <a:ext cx="101" cy="25"/>
          </a:xfrm>
          <a:prstGeom prst="rect">
            <a:avLst/>
          </a:prstGeom>
          <a:noFill/>
          <a:ln w="9525" cmpd="sng">
            <a:noFill/>
          </a:ln>
        </xdr:spPr>
      </xdr:pic>
      <xdr:sp>
        <xdr:nvSpPr>
          <xdr:cNvPr id="125" name="Rectangle 984"/>
          <xdr:cNvSpPr>
            <a:spLocks noChangeAspect="1"/>
          </xdr:cNvSpPr>
        </xdr:nvSpPr>
        <xdr:spPr>
          <a:xfrm>
            <a:off x="0" y="0"/>
            <a:ext cx="13" cy="1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89</xdr:row>
      <xdr:rowOff>0</xdr:rowOff>
    </xdr:from>
    <xdr:to>
      <xdr:col>3</xdr:col>
      <xdr:colOff>561975</xdr:colOff>
      <xdr:row>91</xdr:row>
      <xdr:rowOff>47625</xdr:rowOff>
    </xdr:to>
    <xdr:grpSp>
      <xdr:nvGrpSpPr>
        <xdr:cNvPr id="126" name="Eqp$D$90_0"/>
        <xdr:cNvGrpSpPr>
          <a:grpSpLocks noChangeAspect="1"/>
        </xdr:cNvGrpSpPr>
      </xdr:nvGrpSpPr>
      <xdr:grpSpPr>
        <a:xfrm>
          <a:off x="1752600" y="18611850"/>
          <a:ext cx="561975" cy="466725"/>
          <a:chOff x="0" y="0"/>
          <a:chExt cx="59" cy="49"/>
        </a:xfrm>
        <a:solidFill>
          <a:srgbClr val="FFFFFF"/>
        </a:solidFill>
      </xdr:grpSpPr>
      <xdr:pic>
        <xdr:nvPicPr>
          <xdr:cNvPr id="127" name="Picture 986"/>
          <xdr:cNvPicPr preferRelativeResize="1">
            <a:picLocks noChangeAspect="1"/>
          </xdr:cNvPicPr>
        </xdr:nvPicPr>
        <xdr:blipFill>
          <a:blip r:embed="rId58"/>
          <a:stretch>
            <a:fillRect/>
          </a:stretch>
        </xdr:blipFill>
        <xdr:spPr>
          <a:xfrm>
            <a:off x="0" y="0"/>
            <a:ext cx="15" cy="21"/>
          </a:xfrm>
          <a:prstGeom prst="rect">
            <a:avLst/>
          </a:prstGeom>
          <a:noFill/>
          <a:ln w="9525" cmpd="sng">
            <a:noFill/>
          </a:ln>
        </xdr:spPr>
      </xdr:pic>
      <xdr:pic>
        <xdr:nvPicPr>
          <xdr:cNvPr id="128" name="Picture 987"/>
          <xdr:cNvPicPr preferRelativeResize="1">
            <a:picLocks noChangeAspect="1"/>
          </xdr:cNvPicPr>
        </xdr:nvPicPr>
        <xdr:blipFill>
          <a:blip r:embed="rId59"/>
          <a:stretch>
            <a:fillRect/>
          </a:stretch>
        </xdr:blipFill>
        <xdr:spPr>
          <a:xfrm>
            <a:off x="14" y="0"/>
            <a:ext cx="45" cy="25"/>
          </a:xfrm>
          <a:prstGeom prst="rect">
            <a:avLst/>
          </a:prstGeom>
          <a:noFill/>
          <a:ln w="9525" cmpd="sng">
            <a:noFill/>
          </a:ln>
        </xdr:spPr>
      </xdr:pic>
      <xdr:sp>
        <xdr:nvSpPr>
          <xdr:cNvPr id="129" name="Line 988"/>
          <xdr:cNvSpPr>
            <a:spLocks noChangeAspect="1"/>
          </xdr:cNvSpPr>
        </xdr:nvSpPr>
        <xdr:spPr>
          <a:xfrm>
            <a:off x="17" y="24"/>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30" name="Picture 989"/>
          <xdr:cNvPicPr preferRelativeResize="1">
            <a:picLocks noChangeAspect="1"/>
          </xdr:cNvPicPr>
        </xdr:nvPicPr>
        <xdr:blipFill>
          <a:blip r:embed="rId60"/>
          <a:stretch>
            <a:fillRect/>
          </a:stretch>
        </xdr:blipFill>
        <xdr:spPr>
          <a:xfrm>
            <a:off x="14" y="24"/>
            <a:ext cx="45" cy="25"/>
          </a:xfrm>
          <a:prstGeom prst="rect">
            <a:avLst/>
          </a:prstGeom>
          <a:noFill/>
          <a:ln w="9525" cmpd="sng">
            <a:noFill/>
          </a:ln>
        </xdr:spPr>
      </xdr:pic>
    </xdr:grpSp>
    <xdr:clientData/>
  </xdr:twoCellAnchor>
  <xdr:twoCellAnchor>
    <xdr:from>
      <xdr:col>3</xdr:col>
      <xdr:colOff>0</xdr:colOff>
      <xdr:row>91</xdr:row>
      <xdr:rowOff>0</xdr:rowOff>
    </xdr:from>
    <xdr:to>
      <xdr:col>4</xdr:col>
      <xdr:colOff>238125</xdr:colOff>
      <xdr:row>93</xdr:row>
      <xdr:rowOff>9525</xdr:rowOff>
    </xdr:to>
    <xdr:grpSp>
      <xdr:nvGrpSpPr>
        <xdr:cNvPr id="131" name="Eqp$D$92_0"/>
        <xdr:cNvGrpSpPr>
          <a:grpSpLocks noChangeAspect="1"/>
        </xdr:cNvGrpSpPr>
      </xdr:nvGrpSpPr>
      <xdr:grpSpPr>
        <a:xfrm>
          <a:off x="1752600" y="19030950"/>
          <a:ext cx="847725" cy="428625"/>
          <a:chOff x="0" y="0"/>
          <a:chExt cx="89" cy="45"/>
        </a:xfrm>
        <a:solidFill>
          <a:srgbClr val="FFFFFF"/>
        </a:solidFill>
      </xdr:grpSpPr>
      <xdr:pic>
        <xdr:nvPicPr>
          <xdr:cNvPr id="132" name="Picture 991"/>
          <xdr:cNvPicPr preferRelativeResize="1">
            <a:picLocks noChangeAspect="1"/>
          </xdr:cNvPicPr>
        </xdr:nvPicPr>
        <xdr:blipFill>
          <a:blip r:embed="rId58"/>
          <a:stretch>
            <a:fillRect/>
          </a:stretch>
        </xdr:blipFill>
        <xdr:spPr>
          <a:xfrm>
            <a:off x="0" y="0"/>
            <a:ext cx="15" cy="21"/>
          </a:xfrm>
          <a:prstGeom prst="rect">
            <a:avLst/>
          </a:prstGeom>
          <a:noFill/>
          <a:ln w="9525" cmpd="sng">
            <a:noFill/>
          </a:ln>
        </xdr:spPr>
      </xdr:pic>
      <xdr:pic>
        <xdr:nvPicPr>
          <xdr:cNvPr id="133" name="Picture 992"/>
          <xdr:cNvPicPr preferRelativeResize="1">
            <a:picLocks noChangeAspect="1"/>
          </xdr:cNvPicPr>
        </xdr:nvPicPr>
        <xdr:blipFill>
          <a:blip r:embed="rId61"/>
          <a:stretch>
            <a:fillRect/>
          </a:stretch>
        </xdr:blipFill>
        <xdr:spPr>
          <a:xfrm>
            <a:off x="14" y="0"/>
            <a:ext cx="75" cy="21"/>
          </a:xfrm>
          <a:prstGeom prst="rect">
            <a:avLst/>
          </a:prstGeom>
          <a:noFill/>
          <a:ln w="9525" cmpd="sng">
            <a:noFill/>
          </a:ln>
        </xdr:spPr>
      </xdr:pic>
      <xdr:sp>
        <xdr:nvSpPr>
          <xdr:cNvPr id="134" name="Line 993"/>
          <xdr:cNvSpPr>
            <a:spLocks noChangeAspect="1"/>
          </xdr:cNvSpPr>
        </xdr:nvSpPr>
        <xdr:spPr>
          <a:xfrm>
            <a:off x="17" y="20"/>
            <a:ext cx="7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35" name="Picture 994"/>
          <xdr:cNvPicPr preferRelativeResize="1">
            <a:picLocks noChangeAspect="1"/>
          </xdr:cNvPicPr>
        </xdr:nvPicPr>
        <xdr:blipFill>
          <a:blip r:embed="rId62"/>
          <a:stretch>
            <a:fillRect/>
          </a:stretch>
        </xdr:blipFill>
        <xdr:spPr>
          <a:xfrm>
            <a:off x="14" y="20"/>
            <a:ext cx="75" cy="25"/>
          </a:xfrm>
          <a:prstGeom prst="rect">
            <a:avLst/>
          </a:prstGeom>
          <a:noFill/>
          <a:ln w="9525" cmpd="sng">
            <a:noFill/>
          </a:ln>
        </xdr:spPr>
      </xdr:pic>
    </xdr:grpSp>
    <xdr:clientData/>
  </xdr:twoCellAnchor>
  <xdr:twoCellAnchor>
    <xdr:from>
      <xdr:col>2</xdr:col>
      <xdr:colOff>0</xdr:colOff>
      <xdr:row>93</xdr:row>
      <xdr:rowOff>0</xdr:rowOff>
    </xdr:from>
    <xdr:to>
      <xdr:col>2</xdr:col>
      <xdr:colOff>323850</xdr:colOff>
      <xdr:row>95</xdr:row>
      <xdr:rowOff>47625</xdr:rowOff>
    </xdr:to>
    <xdr:grpSp>
      <xdr:nvGrpSpPr>
        <xdr:cNvPr id="136" name="Eqp$C$94_0"/>
        <xdr:cNvGrpSpPr>
          <a:grpSpLocks noChangeAspect="1"/>
        </xdr:cNvGrpSpPr>
      </xdr:nvGrpSpPr>
      <xdr:grpSpPr>
        <a:xfrm>
          <a:off x="1362075" y="19450050"/>
          <a:ext cx="323850" cy="428625"/>
          <a:chOff x="0" y="0"/>
          <a:chExt cx="34" cy="49"/>
        </a:xfrm>
        <a:solidFill>
          <a:srgbClr val="FFFFFF"/>
        </a:solidFill>
      </xdr:grpSpPr>
      <xdr:pic>
        <xdr:nvPicPr>
          <xdr:cNvPr id="137" name="mid 1"/>
          <xdr:cNvPicPr preferRelativeResize="1">
            <a:picLocks noChangeAspect="1"/>
          </xdr:cNvPicPr>
        </xdr:nvPicPr>
        <xdr:blipFill>
          <a:blip r:embed="rId63"/>
          <a:stretch>
            <a:fillRect/>
          </a:stretch>
        </xdr:blipFill>
        <xdr:spPr>
          <a:xfrm>
            <a:off x="0" y="10"/>
            <a:ext cx="16" cy="21"/>
          </a:xfrm>
          <a:prstGeom prst="rect">
            <a:avLst/>
          </a:prstGeom>
          <a:noFill/>
          <a:ln w="9525" cmpd="sng">
            <a:noFill/>
          </a:ln>
        </xdr:spPr>
      </xdr:pic>
      <xdr:pic>
        <xdr:nvPicPr>
          <xdr:cNvPr id="138" name="Picture 997"/>
          <xdr:cNvPicPr preferRelativeResize="1">
            <a:picLocks noChangeAspect="1"/>
          </xdr:cNvPicPr>
        </xdr:nvPicPr>
        <xdr:blipFill>
          <a:blip r:embed="rId64"/>
          <a:stretch>
            <a:fillRect/>
          </a:stretch>
        </xdr:blipFill>
        <xdr:spPr>
          <a:xfrm>
            <a:off x="14" y="0"/>
            <a:ext cx="20" cy="25"/>
          </a:xfrm>
          <a:prstGeom prst="rect">
            <a:avLst/>
          </a:prstGeom>
          <a:noFill/>
          <a:ln w="9525" cmpd="sng">
            <a:noFill/>
          </a:ln>
        </xdr:spPr>
      </xdr:pic>
      <xdr:sp>
        <xdr:nvSpPr>
          <xdr:cNvPr id="139" name="Line 998"/>
          <xdr:cNvSpPr>
            <a:spLocks noChangeAspect="1"/>
          </xdr:cNvSpPr>
        </xdr:nvSpPr>
        <xdr:spPr>
          <a:xfrm>
            <a:off x="17" y="24"/>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40" name="Picture 999"/>
          <xdr:cNvPicPr preferRelativeResize="1">
            <a:picLocks noChangeAspect="1"/>
          </xdr:cNvPicPr>
        </xdr:nvPicPr>
        <xdr:blipFill>
          <a:blip r:embed="rId65"/>
          <a:stretch>
            <a:fillRect/>
          </a:stretch>
        </xdr:blipFill>
        <xdr:spPr>
          <a:xfrm>
            <a:off x="14" y="24"/>
            <a:ext cx="20" cy="25"/>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2</xdr:col>
      <xdr:colOff>28575</xdr:colOff>
      <xdr:row>3</xdr:row>
      <xdr:rowOff>161925</xdr:rowOff>
    </xdr:to>
    <xdr:pic>
      <xdr:nvPicPr>
        <xdr:cNvPr id="1" name="Picture 13" descr="Flatiron_2CLR_POS.jpg"/>
        <xdr:cNvPicPr preferRelativeResize="1">
          <a:picLocks noChangeAspect="1"/>
        </xdr:cNvPicPr>
      </xdr:nvPicPr>
      <xdr:blipFill>
        <a:blip r:embed="rId1"/>
        <a:stretch>
          <a:fillRect/>
        </a:stretch>
      </xdr:blipFill>
      <xdr:spPr>
        <a:xfrm>
          <a:off x="276225" y="38100"/>
          <a:ext cx="1114425" cy="695325"/>
        </a:xfrm>
        <a:prstGeom prst="rect">
          <a:avLst/>
        </a:prstGeom>
        <a:noFill/>
        <a:ln w="9525" cmpd="sng">
          <a:noFill/>
        </a:ln>
      </xdr:spPr>
    </xdr:pic>
    <xdr:clientData/>
  </xdr:twoCellAnchor>
  <xdr:twoCellAnchor editAs="oneCell">
    <xdr:from>
      <xdr:col>1</xdr:col>
      <xdr:colOff>609600</xdr:colOff>
      <xdr:row>46</xdr:row>
      <xdr:rowOff>219075</xdr:rowOff>
    </xdr:from>
    <xdr:to>
      <xdr:col>7</xdr:col>
      <xdr:colOff>457200</xdr:colOff>
      <xdr:row>64</xdr:row>
      <xdr:rowOff>38100</xdr:rowOff>
    </xdr:to>
    <xdr:pic>
      <xdr:nvPicPr>
        <xdr:cNvPr id="2" name="Picture 20" descr="3-3-3-1 pin 2.wmf"/>
        <xdr:cNvPicPr preferRelativeResize="1">
          <a:picLocks noChangeAspect="1"/>
        </xdr:cNvPicPr>
      </xdr:nvPicPr>
      <xdr:blipFill>
        <a:blip r:embed="rId2"/>
        <a:stretch>
          <a:fillRect/>
        </a:stretch>
      </xdr:blipFill>
      <xdr:spPr>
        <a:xfrm>
          <a:off x="1362075" y="9420225"/>
          <a:ext cx="3286125" cy="3286125"/>
        </a:xfrm>
        <a:prstGeom prst="rect">
          <a:avLst/>
        </a:prstGeom>
        <a:noFill/>
        <a:ln w="9525" cmpd="sng">
          <a:noFill/>
        </a:ln>
      </xdr:spPr>
    </xdr:pic>
    <xdr:clientData/>
  </xdr:twoCellAnchor>
  <xdr:twoCellAnchor editAs="oneCell">
    <xdr:from>
      <xdr:col>5</xdr:col>
      <xdr:colOff>38100</xdr:colOff>
      <xdr:row>5</xdr:row>
      <xdr:rowOff>0</xdr:rowOff>
    </xdr:from>
    <xdr:to>
      <xdr:col>9</xdr:col>
      <xdr:colOff>323850</xdr:colOff>
      <xdr:row>19</xdr:row>
      <xdr:rowOff>66675</xdr:rowOff>
    </xdr:to>
    <xdr:pic>
      <xdr:nvPicPr>
        <xdr:cNvPr id="3" name="Picture 21" descr="3-3-3-1 pin.wmf"/>
        <xdr:cNvPicPr preferRelativeResize="1">
          <a:picLocks noChangeAspect="1"/>
        </xdr:cNvPicPr>
      </xdr:nvPicPr>
      <xdr:blipFill>
        <a:blip r:embed="rId3"/>
        <a:stretch>
          <a:fillRect/>
        </a:stretch>
      </xdr:blipFill>
      <xdr:spPr>
        <a:xfrm>
          <a:off x="3009900" y="952500"/>
          <a:ext cx="2867025" cy="2867025"/>
        </a:xfrm>
        <a:prstGeom prst="rect">
          <a:avLst/>
        </a:prstGeom>
        <a:noFill/>
        <a:ln w="9525" cmpd="sng">
          <a:noFill/>
        </a:ln>
      </xdr:spPr>
    </xdr:pic>
    <xdr:clientData/>
  </xdr:twoCellAnchor>
  <xdr:twoCellAnchor>
    <xdr:from>
      <xdr:col>3</xdr:col>
      <xdr:colOff>0</xdr:colOff>
      <xdr:row>20</xdr:row>
      <xdr:rowOff>0</xdr:rowOff>
    </xdr:from>
    <xdr:to>
      <xdr:col>3</xdr:col>
      <xdr:colOff>561975</xdr:colOff>
      <xdr:row>21</xdr:row>
      <xdr:rowOff>9525</xdr:rowOff>
    </xdr:to>
    <xdr:grpSp>
      <xdr:nvGrpSpPr>
        <xdr:cNvPr id="4" name="Eqp$D$21_0"/>
        <xdr:cNvGrpSpPr>
          <a:grpSpLocks noChangeAspect="1"/>
        </xdr:cNvGrpSpPr>
      </xdr:nvGrpSpPr>
      <xdr:grpSpPr>
        <a:xfrm>
          <a:off x="1752600" y="3943350"/>
          <a:ext cx="561975" cy="238125"/>
          <a:chOff x="0" y="0"/>
          <a:chExt cx="59" cy="25"/>
        </a:xfrm>
        <a:solidFill>
          <a:srgbClr val="FFFFFF"/>
        </a:solidFill>
      </xdr:grpSpPr>
      <xdr:pic>
        <xdr:nvPicPr>
          <xdr:cNvPr id="5" name="Picture 866"/>
          <xdr:cNvPicPr preferRelativeResize="1">
            <a:picLocks noChangeAspect="1"/>
          </xdr:cNvPicPr>
        </xdr:nvPicPr>
        <xdr:blipFill>
          <a:blip r:embed="rId4"/>
          <a:stretch>
            <a:fillRect/>
          </a:stretch>
        </xdr:blipFill>
        <xdr:spPr>
          <a:xfrm>
            <a:off x="0" y="0"/>
            <a:ext cx="59" cy="25"/>
          </a:xfrm>
          <a:prstGeom prst="rect">
            <a:avLst/>
          </a:prstGeom>
          <a:noFill/>
          <a:ln w="9525" cmpd="sng">
            <a:noFill/>
          </a:ln>
        </xdr:spPr>
      </xdr:pic>
      <xdr:sp>
        <xdr:nvSpPr>
          <xdr:cNvPr id="6" name="Rectangle 867"/>
          <xdr:cNvSpPr>
            <a:spLocks noChangeAspect="1"/>
          </xdr:cNvSpPr>
        </xdr:nvSpPr>
        <xdr:spPr>
          <a:xfrm>
            <a:off x="0" y="0"/>
            <a:ext cx="13" cy="1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24</xdr:row>
      <xdr:rowOff>0</xdr:rowOff>
    </xdr:from>
    <xdr:to>
      <xdr:col>3</xdr:col>
      <xdr:colOff>285750</xdr:colOff>
      <xdr:row>26</xdr:row>
      <xdr:rowOff>9525</xdr:rowOff>
    </xdr:to>
    <xdr:grpSp>
      <xdr:nvGrpSpPr>
        <xdr:cNvPr id="7" name="Eqp$D$25_0"/>
        <xdr:cNvGrpSpPr>
          <a:grpSpLocks noChangeAspect="1"/>
        </xdr:cNvGrpSpPr>
      </xdr:nvGrpSpPr>
      <xdr:grpSpPr>
        <a:xfrm>
          <a:off x="1752600" y="4743450"/>
          <a:ext cx="285750" cy="390525"/>
          <a:chOff x="0" y="0"/>
          <a:chExt cx="30" cy="41"/>
        </a:xfrm>
        <a:solidFill>
          <a:srgbClr val="FFFFFF"/>
        </a:solidFill>
      </xdr:grpSpPr>
      <xdr:pic>
        <xdr:nvPicPr>
          <xdr:cNvPr id="8" name="Picture 998"/>
          <xdr:cNvPicPr preferRelativeResize="1">
            <a:picLocks noChangeAspect="1"/>
          </xdr:cNvPicPr>
        </xdr:nvPicPr>
        <xdr:blipFill>
          <a:blip r:embed="rId5"/>
          <a:stretch>
            <a:fillRect/>
          </a:stretch>
        </xdr:blipFill>
        <xdr:spPr>
          <a:xfrm>
            <a:off x="0" y="0"/>
            <a:ext cx="15" cy="21"/>
          </a:xfrm>
          <a:prstGeom prst="rect">
            <a:avLst/>
          </a:prstGeom>
          <a:noFill/>
          <a:ln w="9525" cmpd="sng">
            <a:noFill/>
          </a:ln>
        </xdr:spPr>
      </xdr:pic>
      <xdr:pic>
        <xdr:nvPicPr>
          <xdr:cNvPr id="9" name="Picture 999"/>
          <xdr:cNvPicPr preferRelativeResize="1">
            <a:picLocks noChangeAspect="1"/>
          </xdr:cNvPicPr>
        </xdr:nvPicPr>
        <xdr:blipFill>
          <a:blip r:embed="rId6"/>
          <a:stretch>
            <a:fillRect/>
          </a:stretch>
        </xdr:blipFill>
        <xdr:spPr>
          <a:xfrm>
            <a:off x="14" y="0"/>
            <a:ext cx="16" cy="21"/>
          </a:xfrm>
          <a:prstGeom prst="rect">
            <a:avLst/>
          </a:prstGeom>
          <a:noFill/>
          <a:ln w="9525" cmpd="sng">
            <a:noFill/>
          </a:ln>
        </xdr:spPr>
      </xdr:pic>
      <xdr:sp>
        <xdr:nvSpPr>
          <xdr:cNvPr id="10" name="Line 1000"/>
          <xdr:cNvSpPr>
            <a:spLocks noChangeAspect="1"/>
          </xdr:cNvSpPr>
        </xdr:nvSpPr>
        <xdr:spPr>
          <a:xfrm>
            <a:off x="17" y="20"/>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1" name="Picture 1001"/>
          <xdr:cNvPicPr preferRelativeResize="1">
            <a:picLocks noChangeAspect="1"/>
          </xdr:cNvPicPr>
        </xdr:nvPicPr>
        <xdr:blipFill>
          <a:blip r:embed="rId7"/>
          <a:stretch>
            <a:fillRect/>
          </a:stretch>
        </xdr:blipFill>
        <xdr:spPr>
          <a:xfrm>
            <a:off x="14" y="20"/>
            <a:ext cx="16" cy="21"/>
          </a:xfrm>
          <a:prstGeom prst="rect">
            <a:avLst/>
          </a:prstGeom>
          <a:noFill/>
          <a:ln w="9525" cmpd="sng">
            <a:noFill/>
          </a:ln>
        </xdr:spPr>
      </xdr:pic>
    </xdr:grpSp>
    <xdr:clientData/>
  </xdr:twoCellAnchor>
  <xdr:twoCellAnchor>
    <xdr:from>
      <xdr:col>3</xdr:col>
      <xdr:colOff>0</xdr:colOff>
      <xdr:row>28</xdr:row>
      <xdr:rowOff>0</xdr:rowOff>
    </xdr:from>
    <xdr:to>
      <xdr:col>3</xdr:col>
      <xdr:colOff>523875</xdr:colOff>
      <xdr:row>30</xdr:row>
      <xdr:rowOff>9525</xdr:rowOff>
    </xdr:to>
    <xdr:grpSp>
      <xdr:nvGrpSpPr>
        <xdr:cNvPr id="12" name="Eqp$D$29_0"/>
        <xdr:cNvGrpSpPr>
          <a:grpSpLocks noChangeAspect="1"/>
        </xdr:cNvGrpSpPr>
      </xdr:nvGrpSpPr>
      <xdr:grpSpPr>
        <a:xfrm>
          <a:off x="1752600" y="5505450"/>
          <a:ext cx="523875" cy="428625"/>
          <a:chOff x="0" y="0"/>
          <a:chExt cx="55" cy="45"/>
        </a:xfrm>
        <a:solidFill>
          <a:srgbClr val="FFFFFF"/>
        </a:solidFill>
      </xdr:grpSpPr>
      <xdr:pic>
        <xdr:nvPicPr>
          <xdr:cNvPr id="13" name="Picture 1008"/>
          <xdr:cNvPicPr preferRelativeResize="1">
            <a:picLocks noChangeAspect="1"/>
          </xdr:cNvPicPr>
        </xdr:nvPicPr>
        <xdr:blipFill>
          <a:blip r:embed="rId8"/>
          <a:stretch>
            <a:fillRect/>
          </a:stretch>
        </xdr:blipFill>
        <xdr:spPr>
          <a:xfrm>
            <a:off x="0" y="0"/>
            <a:ext cx="15" cy="21"/>
          </a:xfrm>
          <a:prstGeom prst="rect">
            <a:avLst/>
          </a:prstGeom>
          <a:noFill/>
          <a:ln w="9525" cmpd="sng">
            <a:noFill/>
          </a:ln>
        </xdr:spPr>
      </xdr:pic>
      <xdr:pic>
        <xdr:nvPicPr>
          <xdr:cNvPr id="14" name="Picture 1009"/>
          <xdr:cNvPicPr preferRelativeResize="1">
            <a:picLocks noChangeAspect="1"/>
          </xdr:cNvPicPr>
        </xdr:nvPicPr>
        <xdr:blipFill>
          <a:blip r:embed="rId9"/>
          <a:stretch>
            <a:fillRect/>
          </a:stretch>
        </xdr:blipFill>
        <xdr:spPr>
          <a:xfrm>
            <a:off x="14" y="0"/>
            <a:ext cx="41" cy="25"/>
          </a:xfrm>
          <a:prstGeom prst="rect">
            <a:avLst/>
          </a:prstGeom>
          <a:noFill/>
          <a:ln w="9525" cmpd="sng">
            <a:noFill/>
          </a:ln>
        </xdr:spPr>
      </xdr:pic>
      <xdr:sp>
        <xdr:nvSpPr>
          <xdr:cNvPr id="15" name="Line 1010"/>
          <xdr:cNvSpPr>
            <a:spLocks noChangeAspect="1"/>
          </xdr:cNvSpPr>
        </xdr:nvSpPr>
        <xdr:spPr>
          <a:xfrm>
            <a:off x="17" y="24"/>
            <a:ext cx="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6" name="Picture 1011"/>
          <xdr:cNvPicPr preferRelativeResize="1">
            <a:picLocks noChangeAspect="1"/>
          </xdr:cNvPicPr>
        </xdr:nvPicPr>
        <xdr:blipFill>
          <a:blip r:embed="rId10"/>
          <a:stretch>
            <a:fillRect/>
          </a:stretch>
        </xdr:blipFill>
        <xdr:spPr>
          <a:xfrm>
            <a:off x="14" y="24"/>
            <a:ext cx="41" cy="21"/>
          </a:xfrm>
          <a:prstGeom prst="rect">
            <a:avLst/>
          </a:prstGeom>
          <a:noFill/>
          <a:ln w="9525" cmpd="sng">
            <a:noFill/>
          </a:ln>
        </xdr:spPr>
      </xdr:pic>
    </xdr:grpSp>
    <xdr:clientData/>
  </xdr:twoCellAnchor>
  <xdr:twoCellAnchor>
    <xdr:from>
      <xdr:col>3</xdr:col>
      <xdr:colOff>0</xdr:colOff>
      <xdr:row>32</xdr:row>
      <xdr:rowOff>0</xdr:rowOff>
    </xdr:from>
    <xdr:to>
      <xdr:col>6</xdr:col>
      <xdr:colOff>285750</xdr:colOff>
      <xdr:row>34</xdr:row>
      <xdr:rowOff>47625</xdr:rowOff>
    </xdr:to>
    <xdr:grpSp>
      <xdr:nvGrpSpPr>
        <xdr:cNvPr id="17" name="Eqp$D$33_0"/>
        <xdr:cNvGrpSpPr>
          <a:grpSpLocks noChangeAspect="1"/>
        </xdr:cNvGrpSpPr>
      </xdr:nvGrpSpPr>
      <xdr:grpSpPr>
        <a:xfrm>
          <a:off x="1752600" y="6305550"/>
          <a:ext cx="2114550" cy="466725"/>
          <a:chOff x="0" y="0"/>
          <a:chExt cx="222" cy="49"/>
        </a:xfrm>
        <a:solidFill>
          <a:srgbClr val="FFFFFF"/>
        </a:solidFill>
      </xdr:grpSpPr>
      <xdr:pic>
        <xdr:nvPicPr>
          <xdr:cNvPr id="18" name="Picture 4"/>
          <xdr:cNvPicPr preferRelativeResize="1">
            <a:picLocks noChangeAspect="1"/>
          </xdr:cNvPicPr>
        </xdr:nvPicPr>
        <xdr:blipFill>
          <a:blip r:embed="rId11"/>
          <a:stretch>
            <a:fillRect/>
          </a:stretch>
        </xdr:blipFill>
        <xdr:spPr>
          <a:xfrm>
            <a:off x="0" y="0"/>
            <a:ext cx="42" cy="21"/>
          </a:xfrm>
          <a:prstGeom prst="rect">
            <a:avLst/>
          </a:prstGeom>
          <a:noFill/>
          <a:ln w="9525" cmpd="sng">
            <a:noFill/>
          </a:ln>
        </xdr:spPr>
      </xdr:pic>
      <xdr:sp>
        <xdr:nvSpPr>
          <xdr:cNvPr id="19" name="AutoShape 5"/>
          <xdr:cNvSpPr>
            <a:spLocks noChangeAspect="1"/>
          </xdr:cNvSpPr>
        </xdr:nvSpPr>
        <xdr:spPr>
          <a:xfrm>
            <a:off x="42"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20" name="Picture 6"/>
          <xdr:cNvPicPr preferRelativeResize="1">
            <a:picLocks noChangeAspect="1"/>
          </xdr:cNvPicPr>
        </xdr:nvPicPr>
        <xdr:blipFill>
          <a:blip r:embed="rId12"/>
          <a:stretch>
            <a:fillRect/>
          </a:stretch>
        </xdr:blipFill>
        <xdr:spPr>
          <a:xfrm>
            <a:off x="50" y="0"/>
            <a:ext cx="98" cy="25"/>
          </a:xfrm>
          <a:prstGeom prst="rect">
            <a:avLst/>
          </a:prstGeom>
          <a:noFill/>
          <a:ln w="9525" cmpd="sng">
            <a:noFill/>
          </a:ln>
        </xdr:spPr>
      </xdr:pic>
      <xdr:pic>
        <xdr:nvPicPr>
          <xdr:cNvPr id="21" name="Picture 7"/>
          <xdr:cNvPicPr preferRelativeResize="1">
            <a:picLocks noChangeAspect="1"/>
          </xdr:cNvPicPr>
        </xdr:nvPicPr>
        <xdr:blipFill>
          <a:blip r:embed="rId13"/>
          <a:stretch>
            <a:fillRect/>
          </a:stretch>
        </xdr:blipFill>
        <xdr:spPr>
          <a:xfrm>
            <a:off x="147" y="0"/>
            <a:ext cx="27" cy="25"/>
          </a:xfrm>
          <a:prstGeom prst="rect">
            <a:avLst/>
          </a:prstGeom>
          <a:noFill/>
          <a:ln w="9525" cmpd="sng">
            <a:noFill/>
          </a:ln>
        </xdr:spPr>
      </xdr:pic>
      <xdr:sp>
        <xdr:nvSpPr>
          <xdr:cNvPr id="22" name="Line 8"/>
          <xdr:cNvSpPr>
            <a:spLocks noChangeAspect="1"/>
          </xdr:cNvSpPr>
        </xdr:nvSpPr>
        <xdr:spPr>
          <a:xfrm>
            <a:off x="150" y="2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23" name="Picture 9"/>
          <xdr:cNvPicPr preferRelativeResize="1">
            <a:picLocks noChangeAspect="1"/>
          </xdr:cNvPicPr>
        </xdr:nvPicPr>
        <xdr:blipFill>
          <a:blip r:embed="rId14"/>
          <a:stretch>
            <a:fillRect/>
          </a:stretch>
        </xdr:blipFill>
        <xdr:spPr>
          <a:xfrm>
            <a:off x="147" y="24"/>
            <a:ext cx="27" cy="25"/>
          </a:xfrm>
          <a:prstGeom prst="rect">
            <a:avLst/>
          </a:prstGeom>
          <a:noFill/>
          <a:ln w="9525" cmpd="sng">
            <a:noFill/>
          </a:ln>
        </xdr:spPr>
      </xdr:pic>
      <xdr:sp>
        <xdr:nvSpPr>
          <xdr:cNvPr id="24" name="Line 10"/>
          <xdr:cNvSpPr>
            <a:spLocks noChangeAspect="1"/>
          </xdr:cNvSpPr>
        </xdr:nvSpPr>
        <xdr:spPr>
          <a:xfrm flipH="1" flipV="1">
            <a:off x="179" y="34"/>
            <a:ext cx="5"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Line 11"/>
          <xdr:cNvSpPr>
            <a:spLocks noChangeAspect="1"/>
          </xdr:cNvSpPr>
        </xdr:nvSpPr>
        <xdr:spPr>
          <a:xfrm flipH="1">
            <a:off x="177" y="34"/>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26" name="Picture 12"/>
          <xdr:cNvPicPr preferRelativeResize="1">
            <a:picLocks noChangeAspect="1"/>
          </xdr:cNvPicPr>
        </xdr:nvPicPr>
        <xdr:blipFill>
          <a:blip r:embed="rId15"/>
          <a:stretch>
            <a:fillRect/>
          </a:stretch>
        </xdr:blipFill>
        <xdr:spPr>
          <a:xfrm>
            <a:off x="191" y="0"/>
            <a:ext cx="22" cy="25"/>
          </a:xfrm>
          <a:prstGeom prst="rect">
            <a:avLst/>
          </a:prstGeom>
          <a:noFill/>
          <a:ln w="9525" cmpd="sng">
            <a:noFill/>
          </a:ln>
        </xdr:spPr>
      </xdr:pic>
      <xdr:sp>
        <xdr:nvSpPr>
          <xdr:cNvPr id="27" name="Line 13"/>
          <xdr:cNvSpPr>
            <a:spLocks noChangeAspect="1"/>
          </xdr:cNvSpPr>
        </xdr:nvSpPr>
        <xdr:spPr>
          <a:xfrm>
            <a:off x="194" y="2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28" name="Picture 14"/>
          <xdr:cNvPicPr preferRelativeResize="1">
            <a:picLocks noChangeAspect="1"/>
          </xdr:cNvPicPr>
        </xdr:nvPicPr>
        <xdr:blipFill>
          <a:blip r:embed="rId16"/>
          <a:stretch>
            <a:fillRect/>
          </a:stretch>
        </xdr:blipFill>
        <xdr:spPr>
          <a:xfrm>
            <a:off x="191" y="24"/>
            <a:ext cx="22" cy="25"/>
          </a:xfrm>
          <a:prstGeom prst="rect">
            <a:avLst/>
          </a:prstGeom>
          <a:noFill/>
          <a:ln w="9525" cmpd="sng">
            <a:noFill/>
          </a:ln>
        </xdr:spPr>
      </xdr:pic>
      <xdr:sp>
        <xdr:nvSpPr>
          <xdr:cNvPr id="29" name="Line 15"/>
          <xdr:cNvSpPr>
            <a:spLocks noChangeAspect="1"/>
          </xdr:cNvSpPr>
        </xdr:nvSpPr>
        <xdr:spPr>
          <a:xfrm>
            <a:off x="189" y="0"/>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AutoShape 16"/>
          <xdr:cNvSpPr>
            <a:spLocks noChangeAspect="1"/>
          </xdr:cNvSpPr>
        </xdr:nvSpPr>
        <xdr:spPr>
          <a:xfrm>
            <a:off x="218"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Line 17"/>
          <xdr:cNvSpPr>
            <a:spLocks noChangeAspect="1"/>
          </xdr:cNvSpPr>
        </xdr:nvSpPr>
        <xdr:spPr>
          <a:xfrm flipH="1">
            <a:off x="184" y="0"/>
            <a:ext cx="5"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36</xdr:row>
      <xdr:rowOff>0</xdr:rowOff>
    </xdr:from>
    <xdr:to>
      <xdr:col>6</xdr:col>
      <xdr:colOff>409575</xdr:colOff>
      <xdr:row>38</xdr:row>
      <xdr:rowOff>57150</xdr:rowOff>
    </xdr:to>
    <xdr:grpSp>
      <xdr:nvGrpSpPr>
        <xdr:cNvPr id="32" name="Eqp$D$37_0"/>
        <xdr:cNvGrpSpPr>
          <a:grpSpLocks noChangeAspect="1"/>
        </xdr:cNvGrpSpPr>
      </xdr:nvGrpSpPr>
      <xdr:grpSpPr>
        <a:xfrm>
          <a:off x="1752600" y="7105650"/>
          <a:ext cx="2238375" cy="476250"/>
          <a:chOff x="0" y="0"/>
          <a:chExt cx="235" cy="51"/>
        </a:xfrm>
        <a:solidFill>
          <a:srgbClr val="FFFFFF"/>
        </a:solidFill>
      </xdr:grpSpPr>
      <xdr:pic>
        <xdr:nvPicPr>
          <xdr:cNvPr id="33" name="Picture 19"/>
          <xdr:cNvPicPr preferRelativeResize="1">
            <a:picLocks noChangeAspect="1"/>
          </xdr:cNvPicPr>
        </xdr:nvPicPr>
        <xdr:blipFill>
          <a:blip r:embed="rId17"/>
          <a:stretch>
            <a:fillRect/>
          </a:stretch>
        </xdr:blipFill>
        <xdr:spPr>
          <a:xfrm>
            <a:off x="0" y="0"/>
            <a:ext cx="27" cy="21"/>
          </a:xfrm>
          <a:prstGeom prst="rect">
            <a:avLst/>
          </a:prstGeom>
          <a:noFill/>
          <a:ln w="9525" cmpd="sng">
            <a:noFill/>
          </a:ln>
        </xdr:spPr>
      </xdr:pic>
      <xdr:sp>
        <xdr:nvSpPr>
          <xdr:cNvPr id="34" name="AutoShape 20"/>
          <xdr:cNvSpPr>
            <a:spLocks noChangeAspect="1"/>
          </xdr:cNvSpPr>
        </xdr:nvSpPr>
        <xdr:spPr>
          <a:xfrm>
            <a:off x="27" y="8"/>
            <a:ext cx="4" cy="42"/>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5" name="Picture 21"/>
          <xdr:cNvPicPr preferRelativeResize="1">
            <a:picLocks noChangeAspect="1"/>
          </xdr:cNvPicPr>
        </xdr:nvPicPr>
        <xdr:blipFill>
          <a:blip r:embed="rId18"/>
          <a:stretch>
            <a:fillRect/>
          </a:stretch>
        </xdr:blipFill>
        <xdr:spPr>
          <a:xfrm>
            <a:off x="35" y="0"/>
            <a:ext cx="22" cy="25"/>
          </a:xfrm>
          <a:prstGeom prst="rect">
            <a:avLst/>
          </a:prstGeom>
          <a:noFill/>
          <a:ln w="9525" cmpd="sng">
            <a:noFill/>
          </a:ln>
        </xdr:spPr>
      </xdr:pic>
      <xdr:sp>
        <xdr:nvSpPr>
          <xdr:cNvPr id="36" name="Line 22"/>
          <xdr:cNvSpPr>
            <a:spLocks noChangeAspect="1"/>
          </xdr:cNvSpPr>
        </xdr:nvSpPr>
        <xdr:spPr>
          <a:xfrm>
            <a:off x="38" y="2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7" name="Picture 23"/>
          <xdr:cNvPicPr preferRelativeResize="1">
            <a:picLocks noChangeAspect="1"/>
          </xdr:cNvPicPr>
        </xdr:nvPicPr>
        <xdr:blipFill>
          <a:blip r:embed="rId19"/>
          <a:stretch>
            <a:fillRect/>
          </a:stretch>
        </xdr:blipFill>
        <xdr:spPr>
          <a:xfrm>
            <a:off x="35" y="25"/>
            <a:ext cx="22" cy="25"/>
          </a:xfrm>
          <a:prstGeom prst="rect">
            <a:avLst/>
          </a:prstGeom>
          <a:noFill/>
          <a:ln w="9525" cmpd="sng">
            <a:noFill/>
          </a:ln>
        </xdr:spPr>
      </xdr:pic>
      <xdr:sp>
        <xdr:nvSpPr>
          <xdr:cNvPr id="38" name="Line 24"/>
          <xdr:cNvSpPr>
            <a:spLocks noChangeAspect="1"/>
          </xdr:cNvSpPr>
        </xdr:nvSpPr>
        <xdr:spPr>
          <a:xfrm flipH="1" flipV="1">
            <a:off x="165" y="35"/>
            <a:ext cx="5"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Line 25"/>
          <xdr:cNvSpPr>
            <a:spLocks noChangeAspect="1"/>
          </xdr:cNvSpPr>
        </xdr:nvSpPr>
        <xdr:spPr>
          <a:xfrm flipH="1">
            <a:off x="163" y="35"/>
            <a:ext cx="2"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0" name="Picture 26"/>
          <xdr:cNvPicPr preferRelativeResize="1">
            <a:picLocks noChangeAspect="1"/>
          </xdr:cNvPicPr>
        </xdr:nvPicPr>
        <xdr:blipFill>
          <a:blip r:embed="rId20"/>
          <a:stretch>
            <a:fillRect/>
          </a:stretch>
        </xdr:blipFill>
        <xdr:spPr>
          <a:xfrm>
            <a:off x="56" y="0"/>
            <a:ext cx="120" cy="21"/>
          </a:xfrm>
          <a:prstGeom prst="rect">
            <a:avLst/>
          </a:prstGeom>
          <a:noFill/>
          <a:ln w="9525" cmpd="sng">
            <a:noFill/>
          </a:ln>
        </xdr:spPr>
      </xdr:pic>
      <xdr:pic>
        <xdr:nvPicPr>
          <xdr:cNvPr id="41" name="Picture 27"/>
          <xdr:cNvPicPr preferRelativeResize="1">
            <a:picLocks noChangeAspect="1"/>
          </xdr:cNvPicPr>
        </xdr:nvPicPr>
        <xdr:blipFill>
          <a:blip r:embed="rId21"/>
          <a:stretch>
            <a:fillRect/>
          </a:stretch>
        </xdr:blipFill>
        <xdr:spPr>
          <a:xfrm>
            <a:off x="177" y="0"/>
            <a:ext cx="23" cy="21"/>
          </a:xfrm>
          <a:prstGeom prst="rect">
            <a:avLst/>
          </a:prstGeom>
          <a:noFill/>
          <a:ln w="9525" cmpd="sng">
            <a:noFill/>
          </a:ln>
        </xdr:spPr>
      </xdr:pic>
      <xdr:pic>
        <xdr:nvPicPr>
          <xdr:cNvPr id="42" name="Picture 28"/>
          <xdr:cNvPicPr preferRelativeResize="1">
            <a:picLocks noChangeAspect="1"/>
          </xdr:cNvPicPr>
        </xdr:nvPicPr>
        <xdr:blipFill>
          <a:blip r:embed="rId22"/>
          <a:stretch>
            <a:fillRect/>
          </a:stretch>
        </xdr:blipFill>
        <xdr:spPr>
          <a:xfrm>
            <a:off x="199" y="0"/>
            <a:ext cx="27" cy="26"/>
          </a:xfrm>
          <a:prstGeom prst="rect">
            <a:avLst/>
          </a:prstGeom>
          <a:noFill/>
          <a:ln w="9525" cmpd="sng">
            <a:noFill/>
          </a:ln>
        </xdr:spPr>
      </xdr:pic>
      <xdr:sp>
        <xdr:nvSpPr>
          <xdr:cNvPr id="43" name="Line 29"/>
          <xdr:cNvSpPr>
            <a:spLocks noChangeAspect="1"/>
          </xdr:cNvSpPr>
        </xdr:nvSpPr>
        <xdr:spPr>
          <a:xfrm>
            <a:off x="202" y="25"/>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4" name="Picture 30"/>
          <xdr:cNvPicPr preferRelativeResize="1">
            <a:picLocks noChangeAspect="1"/>
          </xdr:cNvPicPr>
        </xdr:nvPicPr>
        <xdr:blipFill>
          <a:blip r:embed="rId23"/>
          <a:stretch>
            <a:fillRect/>
          </a:stretch>
        </xdr:blipFill>
        <xdr:spPr>
          <a:xfrm>
            <a:off x="199" y="25"/>
            <a:ext cx="27" cy="26"/>
          </a:xfrm>
          <a:prstGeom prst="rect">
            <a:avLst/>
          </a:prstGeom>
          <a:noFill/>
          <a:ln w="9525" cmpd="sng">
            <a:noFill/>
          </a:ln>
        </xdr:spPr>
      </xdr:pic>
      <xdr:sp>
        <xdr:nvSpPr>
          <xdr:cNvPr id="45" name="Line 31"/>
          <xdr:cNvSpPr>
            <a:spLocks noChangeAspect="1"/>
          </xdr:cNvSpPr>
        </xdr:nvSpPr>
        <xdr:spPr>
          <a:xfrm>
            <a:off x="175" y="0"/>
            <a:ext cx="5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AutoShape 32"/>
          <xdr:cNvSpPr>
            <a:spLocks noChangeAspect="1"/>
          </xdr:cNvSpPr>
        </xdr:nvSpPr>
        <xdr:spPr>
          <a:xfrm>
            <a:off x="231" y="8"/>
            <a:ext cx="4" cy="42"/>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Line 33"/>
          <xdr:cNvSpPr>
            <a:spLocks noChangeAspect="1"/>
          </xdr:cNvSpPr>
        </xdr:nvSpPr>
        <xdr:spPr>
          <a:xfrm flipH="1">
            <a:off x="170" y="0"/>
            <a:ext cx="5" cy="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40</xdr:row>
      <xdr:rowOff>0</xdr:rowOff>
    </xdr:from>
    <xdr:to>
      <xdr:col>4</xdr:col>
      <xdr:colOff>600075</xdr:colOff>
      <xdr:row>42</xdr:row>
      <xdr:rowOff>47625</xdr:rowOff>
    </xdr:to>
    <xdr:grpSp>
      <xdr:nvGrpSpPr>
        <xdr:cNvPr id="48" name="Eqp$D$41_0"/>
        <xdr:cNvGrpSpPr>
          <a:grpSpLocks noChangeAspect="1"/>
        </xdr:cNvGrpSpPr>
      </xdr:nvGrpSpPr>
      <xdr:grpSpPr>
        <a:xfrm>
          <a:off x="1752600" y="7943850"/>
          <a:ext cx="1209675" cy="466725"/>
          <a:chOff x="0" y="0"/>
          <a:chExt cx="127" cy="49"/>
        </a:xfrm>
        <a:solidFill>
          <a:srgbClr val="FFFFFF"/>
        </a:solidFill>
      </xdr:grpSpPr>
      <xdr:pic>
        <xdr:nvPicPr>
          <xdr:cNvPr id="49" name="Picture 41"/>
          <xdr:cNvPicPr preferRelativeResize="1">
            <a:picLocks noChangeAspect="1"/>
          </xdr:cNvPicPr>
        </xdr:nvPicPr>
        <xdr:blipFill>
          <a:blip r:embed="rId24"/>
          <a:stretch>
            <a:fillRect/>
          </a:stretch>
        </xdr:blipFill>
        <xdr:spPr>
          <a:xfrm>
            <a:off x="0" y="0"/>
            <a:ext cx="29" cy="25"/>
          </a:xfrm>
          <a:prstGeom prst="rect">
            <a:avLst/>
          </a:prstGeom>
          <a:noFill/>
          <a:ln w="9525" cmpd="sng">
            <a:noFill/>
          </a:ln>
        </xdr:spPr>
      </xdr:pic>
      <xdr:pic>
        <xdr:nvPicPr>
          <xdr:cNvPr id="50" name="Picture 42"/>
          <xdr:cNvPicPr preferRelativeResize="1">
            <a:picLocks noChangeAspect="1"/>
          </xdr:cNvPicPr>
        </xdr:nvPicPr>
        <xdr:blipFill>
          <a:blip r:embed="rId25"/>
          <a:stretch>
            <a:fillRect/>
          </a:stretch>
        </xdr:blipFill>
        <xdr:spPr>
          <a:xfrm>
            <a:off x="28" y="0"/>
            <a:ext cx="51" cy="25"/>
          </a:xfrm>
          <a:prstGeom prst="rect">
            <a:avLst/>
          </a:prstGeom>
          <a:noFill/>
          <a:ln w="9525" cmpd="sng">
            <a:noFill/>
          </a:ln>
        </xdr:spPr>
      </xdr:pic>
      <xdr:sp>
        <xdr:nvSpPr>
          <xdr:cNvPr id="51" name="Line 43"/>
          <xdr:cNvSpPr>
            <a:spLocks noChangeAspect="1"/>
          </xdr:cNvSpPr>
        </xdr:nvSpPr>
        <xdr:spPr>
          <a:xfrm>
            <a:off x="31" y="24"/>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2" name="Picture 44"/>
          <xdr:cNvPicPr preferRelativeResize="1">
            <a:picLocks noChangeAspect="1"/>
          </xdr:cNvPicPr>
        </xdr:nvPicPr>
        <xdr:blipFill>
          <a:blip r:embed="rId26"/>
          <a:stretch>
            <a:fillRect/>
          </a:stretch>
        </xdr:blipFill>
        <xdr:spPr>
          <a:xfrm>
            <a:off x="28" y="24"/>
            <a:ext cx="51" cy="25"/>
          </a:xfrm>
          <a:prstGeom prst="rect">
            <a:avLst/>
          </a:prstGeom>
          <a:noFill/>
          <a:ln w="9525" cmpd="sng">
            <a:noFill/>
          </a:ln>
        </xdr:spPr>
      </xdr:pic>
      <xdr:pic>
        <xdr:nvPicPr>
          <xdr:cNvPr id="53" name="Picture 45"/>
          <xdr:cNvPicPr preferRelativeResize="1">
            <a:picLocks noChangeAspect="1"/>
          </xdr:cNvPicPr>
        </xdr:nvPicPr>
        <xdr:blipFill>
          <a:blip r:embed="rId27"/>
          <a:stretch>
            <a:fillRect/>
          </a:stretch>
        </xdr:blipFill>
        <xdr:spPr>
          <a:xfrm>
            <a:off x="78" y="0"/>
            <a:ext cx="49" cy="25"/>
          </a:xfrm>
          <a:prstGeom prst="rect">
            <a:avLst/>
          </a:prstGeom>
          <a:noFill/>
          <a:ln w="9525" cmpd="sng">
            <a:noFill/>
          </a:ln>
        </xdr:spPr>
      </xdr:pic>
    </xdr:grpSp>
    <xdr:clientData/>
  </xdr:twoCellAnchor>
  <xdr:twoCellAnchor>
    <xdr:from>
      <xdr:col>3</xdr:col>
      <xdr:colOff>0</xdr:colOff>
      <xdr:row>44</xdr:row>
      <xdr:rowOff>0</xdr:rowOff>
    </xdr:from>
    <xdr:to>
      <xdr:col>8</xdr:col>
      <xdr:colOff>0</xdr:colOff>
      <xdr:row>46</xdr:row>
      <xdr:rowOff>47625</xdr:rowOff>
    </xdr:to>
    <xdr:grpSp>
      <xdr:nvGrpSpPr>
        <xdr:cNvPr id="54" name="Eqp$D$45_0"/>
        <xdr:cNvGrpSpPr>
          <a:grpSpLocks noChangeAspect="1"/>
        </xdr:cNvGrpSpPr>
      </xdr:nvGrpSpPr>
      <xdr:grpSpPr>
        <a:xfrm>
          <a:off x="1752600" y="8782050"/>
          <a:ext cx="3190875" cy="466725"/>
          <a:chOff x="0" y="0"/>
          <a:chExt cx="335" cy="49"/>
        </a:xfrm>
        <a:solidFill>
          <a:srgbClr val="FFFFFF"/>
        </a:solidFill>
      </xdr:grpSpPr>
      <xdr:pic>
        <xdr:nvPicPr>
          <xdr:cNvPr id="55" name="Picture 72"/>
          <xdr:cNvPicPr preferRelativeResize="1">
            <a:picLocks noChangeAspect="1"/>
          </xdr:cNvPicPr>
        </xdr:nvPicPr>
        <xdr:blipFill>
          <a:blip r:embed="rId24"/>
          <a:stretch>
            <a:fillRect/>
          </a:stretch>
        </xdr:blipFill>
        <xdr:spPr>
          <a:xfrm>
            <a:off x="0" y="0"/>
            <a:ext cx="29" cy="25"/>
          </a:xfrm>
          <a:prstGeom prst="rect">
            <a:avLst/>
          </a:prstGeom>
          <a:noFill/>
          <a:ln w="9525" cmpd="sng">
            <a:noFill/>
          </a:ln>
        </xdr:spPr>
      </xdr:pic>
      <xdr:sp>
        <xdr:nvSpPr>
          <xdr:cNvPr id="56" name="AutoShape 73"/>
          <xdr:cNvSpPr>
            <a:spLocks noChangeAspect="1"/>
          </xdr:cNvSpPr>
        </xdr:nvSpPr>
        <xdr:spPr>
          <a:xfrm>
            <a:off x="29"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7" name="Picture 74"/>
          <xdr:cNvPicPr preferRelativeResize="1">
            <a:picLocks noChangeAspect="1"/>
          </xdr:cNvPicPr>
        </xdr:nvPicPr>
        <xdr:blipFill>
          <a:blip r:embed="rId28"/>
          <a:stretch>
            <a:fillRect/>
          </a:stretch>
        </xdr:blipFill>
        <xdr:spPr>
          <a:xfrm>
            <a:off x="37" y="0"/>
            <a:ext cx="41" cy="25"/>
          </a:xfrm>
          <a:prstGeom prst="rect">
            <a:avLst/>
          </a:prstGeom>
          <a:noFill/>
          <a:ln w="9525" cmpd="sng">
            <a:noFill/>
          </a:ln>
        </xdr:spPr>
      </xdr:pic>
      <xdr:sp>
        <xdr:nvSpPr>
          <xdr:cNvPr id="58" name="Line 75"/>
          <xdr:cNvSpPr>
            <a:spLocks noChangeAspect="1"/>
          </xdr:cNvSpPr>
        </xdr:nvSpPr>
        <xdr:spPr>
          <a:xfrm>
            <a:off x="40" y="24"/>
            <a:ext cx="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9" name="Picture 76"/>
          <xdr:cNvPicPr preferRelativeResize="1">
            <a:picLocks noChangeAspect="1"/>
          </xdr:cNvPicPr>
        </xdr:nvPicPr>
        <xdr:blipFill>
          <a:blip r:embed="rId29"/>
          <a:stretch>
            <a:fillRect/>
          </a:stretch>
        </xdr:blipFill>
        <xdr:spPr>
          <a:xfrm>
            <a:off x="37" y="24"/>
            <a:ext cx="41" cy="25"/>
          </a:xfrm>
          <a:prstGeom prst="rect">
            <a:avLst/>
          </a:prstGeom>
          <a:noFill/>
          <a:ln w="9525" cmpd="sng">
            <a:noFill/>
          </a:ln>
        </xdr:spPr>
      </xdr:pic>
      <xdr:sp>
        <xdr:nvSpPr>
          <xdr:cNvPr id="60" name="AutoShape 77"/>
          <xdr:cNvSpPr>
            <a:spLocks noChangeAspect="1"/>
          </xdr:cNvSpPr>
        </xdr:nvSpPr>
        <xdr:spPr>
          <a:xfrm>
            <a:off x="78" y="7"/>
            <a:ext cx="4" cy="41"/>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61" name="Picture 78"/>
          <xdr:cNvPicPr preferRelativeResize="1">
            <a:picLocks noChangeAspect="1"/>
          </xdr:cNvPicPr>
        </xdr:nvPicPr>
        <xdr:blipFill>
          <a:blip r:embed="rId30"/>
          <a:stretch>
            <a:fillRect/>
          </a:stretch>
        </xdr:blipFill>
        <xdr:spPr>
          <a:xfrm>
            <a:off x="86" y="0"/>
            <a:ext cx="33" cy="21"/>
          </a:xfrm>
          <a:prstGeom prst="rect">
            <a:avLst/>
          </a:prstGeom>
          <a:noFill/>
          <a:ln w="9525" cmpd="sng">
            <a:noFill/>
          </a:ln>
        </xdr:spPr>
      </xdr:pic>
      <xdr:sp>
        <xdr:nvSpPr>
          <xdr:cNvPr id="62" name="AutoShape 79"/>
          <xdr:cNvSpPr>
            <a:spLocks noChangeAspect="1"/>
          </xdr:cNvSpPr>
        </xdr:nvSpPr>
        <xdr:spPr>
          <a:xfrm>
            <a:off x="119" y="7"/>
            <a:ext cx="4" cy="41"/>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63" name="Picture 80"/>
          <xdr:cNvPicPr preferRelativeResize="1">
            <a:picLocks noChangeAspect="1"/>
          </xdr:cNvPicPr>
        </xdr:nvPicPr>
        <xdr:blipFill>
          <a:blip r:embed="rId31"/>
          <a:stretch>
            <a:fillRect/>
          </a:stretch>
        </xdr:blipFill>
        <xdr:spPr>
          <a:xfrm>
            <a:off x="127" y="0"/>
            <a:ext cx="24" cy="21"/>
          </a:xfrm>
          <a:prstGeom prst="rect">
            <a:avLst/>
          </a:prstGeom>
          <a:noFill/>
          <a:ln w="9525" cmpd="sng">
            <a:noFill/>
          </a:ln>
        </xdr:spPr>
      </xdr:pic>
      <xdr:sp>
        <xdr:nvSpPr>
          <xdr:cNvPr id="64" name="AutoShape 81"/>
          <xdr:cNvSpPr>
            <a:spLocks noChangeAspect="1"/>
          </xdr:cNvSpPr>
        </xdr:nvSpPr>
        <xdr:spPr>
          <a:xfrm>
            <a:off x="151"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65" name="Picture 82"/>
          <xdr:cNvPicPr preferRelativeResize="1">
            <a:picLocks noChangeAspect="1"/>
          </xdr:cNvPicPr>
        </xdr:nvPicPr>
        <xdr:blipFill>
          <a:blip r:embed="rId32"/>
          <a:stretch>
            <a:fillRect/>
          </a:stretch>
        </xdr:blipFill>
        <xdr:spPr>
          <a:xfrm>
            <a:off x="159" y="0"/>
            <a:ext cx="22" cy="25"/>
          </a:xfrm>
          <a:prstGeom prst="rect">
            <a:avLst/>
          </a:prstGeom>
          <a:noFill/>
          <a:ln w="9525" cmpd="sng">
            <a:noFill/>
          </a:ln>
        </xdr:spPr>
      </xdr:pic>
      <xdr:sp>
        <xdr:nvSpPr>
          <xdr:cNvPr id="66" name="Line 83"/>
          <xdr:cNvSpPr>
            <a:spLocks noChangeAspect="1"/>
          </xdr:cNvSpPr>
        </xdr:nvSpPr>
        <xdr:spPr>
          <a:xfrm>
            <a:off x="162" y="2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67" name="Picture 84"/>
          <xdr:cNvPicPr preferRelativeResize="1">
            <a:picLocks noChangeAspect="1"/>
          </xdr:cNvPicPr>
        </xdr:nvPicPr>
        <xdr:blipFill>
          <a:blip r:embed="rId33"/>
          <a:stretch>
            <a:fillRect/>
          </a:stretch>
        </xdr:blipFill>
        <xdr:spPr>
          <a:xfrm>
            <a:off x="159" y="24"/>
            <a:ext cx="22" cy="21"/>
          </a:xfrm>
          <a:prstGeom prst="rect">
            <a:avLst/>
          </a:prstGeom>
          <a:noFill/>
          <a:ln w="9525" cmpd="sng">
            <a:noFill/>
          </a:ln>
        </xdr:spPr>
      </xdr:pic>
      <xdr:sp>
        <xdr:nvSpPr>
          <xdr:cNvPr id="68" name="AutoShape 85"/>
          <xdr:cNvSpPr>
            <a:spLocks noChangeAspect="1"/>
          </xdr:cNvSpPr>
        </xdr:nvSpPr>
        <xdr:spPr>
          <a:xfrm>
            <a:off x="184"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AutoShape 86"/>
          <xdr:cNvSpPr>
            <a:spLocks noChangeAspect="1"/>
          </xdr:cNvSpPr>
        </xdr:nvSpPr>
        <xdr:spPr>
          <a:xfrm>
            <a:off x="193" y="7"/>
            <a:ext cx="4" cy="41"/>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0" name="Picture 87"/>
          <xdr:cNvPicPr preferRelativeResize="1">
            <a:picLocks noChangeAspect="1"/>
          </xdr:cNvPicPr>
        </xdr:nvPicPr>
        <xdr:blipFill>
          <a:blip r:embed="rId34"/>
          <a:stretch>
            <a:fillRect/>
          </a:stretch>
        </xdr:blipFill>
        <xdr:spPr>
          <a:xfrm>
            <a:off x="198" y="0"/>
            <a:ext cx="15" cy="21"/>
          </a:xfrm>
          <a:prstGeom prst="rect">
            <a:avLst/>
          </a:prstGeom>
          <a:noFill/>
          <a:ln w="9525" cmpd="sng">
            <a:noFill/>
          </a:ln>
        </xdr:spPr>
      </xdr:pic>
      <xdr:sp>
        <xdr:nvSpPr>
          <xdr:cNvPr id="71" name="AutoShape 88"/>
          <xdr:cNvSpPr>
            <a:spLocks noChangeAspect="1"/>
          </xdr:cNvSpPr>
        </xdr:nvSpPr>
        <xdr:spPr>
          <a:xfrm>
            <a:off x="213" y="7"/>
            <a:ext cx="4" cy="41"/>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2" name="Picture 89"/>
          <xdr:cNvPicPr preferRelativeResize="1">
            <a:picLocks noChangeAspect="1"/>
          </xdr:cNvPicPr>
        </xdr:nvPicPr>
        <xdr:blipFill>
          <a:blip r:embed="rId35"/>
          <a:stretch>
            <a:fillRect/>
          </a:stretch>
        </xdr:blipFill>
        <xdr:spPr>
          <a:xfrm>
            <a:off x="221" y="0"/>
            <a:ext cx="77" cy="25"/>
          </a:xfrm>
          <a:prstGeom prst="rect">
            <a:avLst/>
          </a:prstGeom>
          <a:noFill/>
          <a:ln w="9525" cmpd="sng">
            <a:noFill/>
          </a:ln>
        </xdr:spPr>
      </xdr:pic>
      <xdr:sp>
        <xdr:nvSpPr>
          <xdr:cNvPr id="73" name="Line 90"/>
          <xdr:cNvSpPr>
            <a:spLocks noChangeAspect="1"/>
          </xdr:cNvSpPr>
        </xdr:nvSpPr>
        <xdr:spPr>
          <a:xfrm>
            <a:off x="224" y="24"/>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4" name="Picture 91"/>
          <xdr:cNvPicPr preferRelativeResize="1">
            <a:picLocks noChangeAspect="1"/>
          </xdr:cNvPicPr>
        </xdr:nvPicPr>
        <xdr:blipFill>
          <a:blip r:embed="rId36"/>
          <a:stretch>
            <a:fillRect/>
          </a:stretch>
        </xdr:blipFill>
        <xdr:spPr>
          <a:xfrm>
            <a:off x="221" y="24"/>
            <a:ext cx="77" cy="25"/>
          </a:xfrm>
          <a:prstGeom prst="rect">
            <a:avLst/>
          </a:prstGeom>
          <a:noFill/>
          <a:ln w="9525" cmpd="sng">
            <a:noFill/>
          </a:ln>
        </xdr:spPr>
      </xdr:pic>
      <xdr:sp>
        <xdr:nvSpPr>
          <xdr:cNvPr id="75" name="AutoShape 92"/>
          <xdr:cNvSpPr>
            <a:spLocks noChangeAspect="1"/>
          </xdr:cNvSpPr>
        </xdr:nvSpPr>
        <xdr:spPr>
          <a:xfrm>
            <a:off x="301" y="7"/>
            <a:ext cx="4" cy="41"/>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 name="AutoShape 93"/>
          <xdr:cNvSpPr>
            <a:spLocks noChangeAspect="1"/>
          </xdr:cNvSpPr>
        </xdr:nvSpPr>
        <xdr:spPr>
          <a:xfrm>
            <a:off x="310" y="7"/>
            <a:ext cx="4" cy="41"/>
          </a:xfrm>
          <a:prstGeom prst="righ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7" name="Picture 94"/>
          <xdr:cNvPicPr preferRelativeResize="1">
            <a:picLocks noChangeAspect="1"/>
          </xdr:cNvPicPr>
        </xdr:nvPicPr>
        <xdr:blipFill>
          <a:blip r:embed="rId37"/>
          <a:stretch>
            <a:fillRect/>
          </a:stretch>
        </xdr:blipFill>
        <xdr:spPr>
          <a:xfrm>
            <a:off x="315" y="0"/>
            <a:ext cx="13" cy="21"/>
          </a:xfrm>
          <a:prstGeom prst="rect">
            <a:avLst/>
          </a:prstGeom>
          <a:noFill/>
          <a:ln w="9525" cmpd="sng">
            <a:noFill/>
          </a:ln>
        </xdr:spPr>
      </xdr:pic>
      <xdr:sp>
        <xdr:nvSpPr>
          <xdr:cNvPr id="78" name="AutoShape 95"/>
          <xdr:cNvSpPr>
            <a:spLocks noChangeAspect="1"/>
          </xdr:cNvSpPr>
        </xdr:nvSpPr>
        <xdr:spPr>
          <a:xfrm>
            <a:off x="331"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64</xdr:row>
      <xdr:rowOff>0</xdr:rowOff>
    </xdr:from>
    <xdr:to>
      <xdr:col>4</xdr:col>
      <xdr:colOff>285750</xdr:colOff>
      <xdr:row>66</xdr:row>
      <xdr:rowOff>47625</xdr:rowOff>
    </xdr:to>
    <xdr:grpSp>
      <xdr:nvGrpSpPr>
        <xdr:cNvPr id="79" name="Eqp$D$65_0"/>
        <xdr:cNvGrpSpPr>
          <a:grpSpLocks noChangeAspect="1"/>
        </xdr:cNvGrpSpPr>
      </xdr:nvGrpSpPr>
      <xdr:grpSpPr>
        <a:xfrm>
          <a:off x="1752600" y="12668250"/>
          <a:ext cx="895350" cy="428625"/>
          <a:chOff x="0" y="0"/>
          <a:chExt cx="94" cy="49"/>
        </a:xfrm>
        <a:solidFill>
          <a:srgbClr val="FFFFFF"/>
        </a:solidFill>
      </xdr:grpSpPr>
      <xdr:pic>
        <xdr:nvPicPr>
          <xdr:cNvPr id="80" name="Picture 104"/>
          <xdr:cNvPicPr preferRelativeResize="1">
            <a:picLocks noChangeAspect="1"/>
          </xdr:cNvPicPr>
        </xdr:nvPicPr>
        <xdr:blipFill>
          <a:blip r:embed="rId38"/>
          <a:stretch>
            <a:fillRect/>
          </a:stretch>
        </xdr:blipFill>
        <xdr:spPr>
          <a:xfrm>
            <a:off x="0" y="0"/>
            <a:ext cx="57" cy="21"/>
          </a:xfrm>
          <a:prstGeom prst="rect">
            <a:avLst/>
          </a:prstGeom>
          <a:noFill/>
          <a:ln w="9525" cmpd="sng">
            <a:noFill/>
          </a:ln>
        </xdr:spPr>
      </xdr:pic>
      <xdr:sp>
        <xdr:nvSpPr>
          <xdr:cNvPr id="81" name="AutoShape 105"/>
          <xdr:cNvSpPr>
            <a:spLocks noChangeAspect="1"/>
          </xdr:cNvSpPr>
        </xdr:nvSpPr>
        <xdr:spPr>
          <a:xfrm>
            <a:off x="57"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82" name="Picture 106"/>
          <xdr:cNvPicPr preferRelativeResize="1">
            <a:picLocks noChangeAspect="1"/>
          </xdr:cNvPicPr>
        </xdr:nvPicPr>
        <xdr:blipFill>
          <a:blip r:embed="rId39"/>
          <a:stretch>
            <a:fillRect/>
          </a:stretch>
        </xdr:blipFill>
        <xdr:spPr>
          <a:xfrm>
            <a:off x="65" y="0"/>
            <a:ext cx="22" cy="25"/>
          </a:xfrm>
          <a:prstGeom prst="rect">
            <a:avLst/>
          </a:prstGeom>
          <a:noFill/>
          <a:ln w="9525" cmpd="sng">
            <a:noFill/>
          </a:ln>
        </xdr:spPr>
      </xdr:pic>
      <xdr:sp>
        <xdr:nvSpPr>
          <xdr:cNvPr id="83" name="Line 107"/>
          <xdr:cNvSpPr>
            <a:spLocks noChangeAspect="1"/>
          </xdr:cNvSpPr>
        </xdr:nvSpPr>
        <xdr:spPr>
          <a:xfrm>
            <a:off x="68" y="2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84" name="Picture 108"/>
          <xdr:cNvPicPr preferRelativeResize="1">
            <a:picLocks noChangeAspect="1"/>
          </xdr:cNvPicPr>
        </xdr:nvPicPr>
        <xdr:blipFill>
          <a:blip r:embed="rId40"/>
          <a:stretch>
            <a:fillRect/>
          </a:stretch>
        </xdr:blipFill>
        <xdr:spPr>
          <a:xfrm>
            <a:off x="65" y="24"/>
            <a:ext cx="22" cy="25"/>
          </a:xfrm>
          <a:prstGeom prst="rect">
            <a:avLst/>
          </a:prstGeom>
          <a:noFill/>
          <a:ln w="9525" cmpd="sng">
            <a:noFill/>
          </a:ln>
        </xdr:spPr>
      </xdr:pic>
      <xdr:sp>
        <xdr:nvSpPr>
          <xdr:cNvPr id="85" name="AutoShape 109"/>
          <xdr:cNvSpPr>
            <a:spLocks noChangeAspect="1"/>
          </xdr:cNvSpPr>
        </xdr:nvSpPr>
        <xdr:spPr>
          <a:xfrm>
            <a:off x="90"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66</xdr:row>
      <xdr:rowOff>0</xdr:rowOff>
    </xdr:from>
    <xdr:to>
      <xdr:col>7</xdr:col>
      <xdr:colOff>152400</xdr:colOff>
      <xdr:row>68</xdr:row>
      <xdr:rowOff>38100</xdr:rowOff>
    </xdr:to>
    <xdr:grpSp>
      <xdr:nvGrpSpPr>
        <xdr:cNvPr id="86" name="Eqp$D$67_0"/>
        <xdr:cNvGrpSpPr>
          <a:grpSpLocks noChangeAspect="1"/>
        </xdr:cNvGrpSpPr>
      </xdr:nvGrpSpPr>
      <xdr:grpSpPr>
        <a:xfrm>
          <a:off x="1752600" y="13049250"/>
          <a:ext cx="2590800" cy="419100"/>
          <a:chOff x="0" y="0"/>
          <a:chExt cx="272" cy="48"/>
        </a:xfrm>
        <a:solidFill>
          <a:srgbClr val="FFFFFF"/>
        </a:solidFill>
      </xdr:grpSpPr>
      <xdr:pic>
        <xdr:nvPicPr>
          <xdr:cNvPr id="87" name="Picture 121"/>
          <xdr:cNvPicPr preferRelativeResize="1">
            <a:picLocks noChangeAspect="1"/>
          </xdr:cNvPicPr>
        </xdr:nvPicPr>
        <xdr:blipFill>
          <a:blip r:embed="rId41"/>
          <a:stretch>
            <a:fillRect/>
          </a:stretch>
        </xdr:blipFill>
        <xdr:spPr>
          <a:xfrm>
            <a:off x="0" y="0"/>
            <a:ext cx="68" cy="21"/>
          </a:xfrm>
          <a:prstGeom prst="rect">
            <a:avLst/>
          </a:prstGeom>
          <a:noFill/>
          <a:ln w="9525" cmpd="sng">
            <a:noFill/>
          </a:ln>
        </xdr:spPr>
      </xdr:pic>
      <xdr:sp>
        <xdr:nvSpPr>
          <xdr:cNvPr id="88" name="AutoShape 122"/>
          <xdr:cNvSpPr>
            <a:spLocks noChangeAspect="1"/>
          </xdr:cNvSpPr>
        </xdr:nvSpPr>
        <xdr:spPr>
          <a:xfrm>
            <a:off x="68"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89" name="Picture 123"/>
          <xdr:cNvPicPr preferRelativeResize="1">
            <a:picLocks noChangeAspect="1"/>
          </xdr:cNvPicPr>
        </xdr:nvPicPr>
        <xdr:blipFill>
          <a:blip r:embed="rId42"/>
          <a:stretch>
            <a:fillRect/>
          </a:stretch>
        </xdr:blipFill>
        <xdr:spPr>
          <a:xfrm>
            <a:off x="76" y="0"/>
            <a:ext cx="35" cy="21"/>
          </a:xfrm>
          <a:prstGeom prst="rect">
            <a:avLst/>
          </a:prstGeom>
          <a:noFill/>
          <a:ln w="9525" cmpd="sng">
            <a:noFill/>
          </a:ln>
        </xdr:spPr>
      </xdr:pic>
      <xdr:sp>
        <xdr:nvSpPr>
          <xdr:cNvPr id="90" name="AutoShape 124"/>
          <xdr:cNvSpPr>
            <a:spLocks noChangeAspect="1"/>
          </xdr:cNvSpPr>
        </xdr:nvSpPr>
        <xdr:spPr>
          <a:xfrm>
            <a:off x="111" y="7"/>
            <a:ext cx="4" cy="41"/>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91" name="Picture 125"/>
          <xdr:cNvPicPr preferRelativeResize="1">
            <a:picLocks noChangeAspect="1"/>
          </xdr:cNvPicPr>
        </xdr:nvPicPr>
        <xdr:blipFill>
          <a:blip r:embed="rId43"/>
          <a:stretch>
            <a:fillRect/>
          </a:stretch>
        </xdr:blipFill>
        <xdr:spPr>
          <a:xfrm>
            <a:off x="119" y="0"/>
            <a:ext cx="137" cy="25"/>
          </a:xfrm>
          <a:prstGeom prst="rect">
            <a:avLst/>
          </a:prstGeom>
          <a:noFill/>
          <a:ln w="9525" cmpd="sng">
            <a:noFill/>
          </a:ln>
        </xdr:spPr>
      </xdr:pic>
      <xdr:sp>
        <xdr:nvSpPr>
          <xdr:cNvPr id="92" name="Line 126"/>
          <xdr:cNvSpPr>
            <a:spLocks noChangeAspect="1"/>
          </xdr:cNvSpPr>
        </xdr:nvSpPr>
        <xdr:spPr>
          <a:xfrm>
            <a:off x="122" y="24"/>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93" name="Picture 127"/>
          <xdr:cNvPicPr preferRelativeResize="1">
            <a:picLocks noChangeAspect="1"/>
          </xdr:cNvPicPr>
        </xdr:nvPicPr>
        <xdr:blipFill>
          <a:blip r:embed="rId44"/>
          <a:stretch>
            <a:fillRect/>
          </a:stretch>
        </xdr:blipFill>
        <xdr:spPr>
          <a:xfrm>
            <a:off x="119" y="24"/>
            <a:ext cx="137" cy="21"/>
          </a:xfrm>
          <a:prstGeom prst="rect">
            <a:avLst/>
          </a:prstGeom>
          <a:noFill/>
          <a:ln w="9525" cmpd="sng">
            <a:noFill/>
          </a:ln>
        </xdr:spPr>
      </xdr:pic>
      <xdr:sp>
        <xdr:nvSpPr>
          <xdr:cNvPr id="94" name="AutoShape 128"/>
          <xdr:cNvSpPr>
            <a:spLocks noChangeAspect="1"/>
          </xdr:cNvSpPr>
        </xdr:nvSpPr>
        <xdr:spPr>
          <a:xfrm>
            <a:off x="259" y="7"/>
            <a:ext cx="4" cy="41"/>
          </a:xfrm>
          <a:prstGeom prst="righ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 name="AutoShape 129"/>
          <xdr:cNvSpPr>
            <a:spLocks noChangeAspect="1"/>
          </xdr:cNvSpPr>
        </xdr:nvSpPr>
        <xdr:spPr>
          <a:xfrm>
            <a:off x="268"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68</xdr:row>
      <xdr:rowOff>0</xdr:rowOff>
    </xdr:from>
    <xdr:to>
      <xdr:col>7</xdr:col>
      <xdr:colOff>190500</xdr:colOff>
      <xdr:row>70</xdr:row>
      <xdr:rowOff>38100</xdr:rowOff>
    </xdr:to>
    <xdr:grpSp>
      <xdr:nvGrpSpPr>
        <xdr:cNvPr id="96" name="Eqp$D$69_0"/>
        <xdr:cNvGrpSpPr>
          <a:grpSpLocks noChangeAspect="1"/>
        </xdr:cNvGrpSpPr>
      </xdr:nvGrpSpPr>
      <xdr:grpSpPr>
        <a:xfrm>
          <a:off x="1752600" y="13430250"/>
          <a:ext cx="2628900" cy="419100"/>
          <a:chOff x="0" y="0"/>
          <a:chExt cx="276" cy="48"/>
        </a:xfrm>
        <a:solidFill>
          <a:srgbClr val="FFFFFF"/>
        </a:solidFill>
      </xdr:grpSpPr>
      <xdr:pic>
        <xdr:nvPicPr>
          <xdr:cNvPr id="97" name="Picture 139"/>
          <xdr:cNvPicPr preferRelativeResize="1">
            <a:picLocks noChangeAspect="1"/>
          </xdr:cNvPicPr>
        </xdr:nvPicPr>
        <xdr:blipFill>
          <a:blip r:embed="rId45"/>
          <a:stretch>
            <a:fillRect/>
          </a:stretch>
        </xdr:blipFill>
        <xdr:spPr>
          <a:xfrm>
            <a:off x="0" y="0"/>
            <a:ext cx="138" cy="21"/>
          </a:xfrm>
          <a:prstGeom prst="rect">
            <a:avLst/>
          </a:prstGeom>
          <a:noFill/>
          <a:ln w="9525" cmpd="sng">
            <a:noFill/>
          </a:ln>
        </xdr:spPr>
      </xdr:pic>
      <xdr:sp>
        <xdr:nvSpPr>
          <xdr:cNvPr id="98" name="AutoShape 140"/>
          <xdr:cNvSpPr>
            <a:spLocks noChangeAspect="1"/>
          </xdr:cNvSpPr>
        </xdr:nvSpPr>
        <xdr:spPr>
          <a:xfrm>
            <a:off x="138"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99" name="Picture 141"/>
          <xdr:cNvPicPr preferRelativeResize="1">
            <a:picLocks noChangeAspect="1"/>
          </xdr:cNvPicPr>
        </xdr:nvPicPr>
        <xdr:blipFill>
          <a:blip r:embed="rId46"/>
          <a:stretch>
            <a:fillRect/>
          </a:stretch>
        </xdr:blipFill>
        <xdr:spPr>
          <a:xfrm>
            <a:off x="146" y="0"/>
            <a:ext cx="22" cy="25"/>
          </a:xfrm>
          <a:prstGeom prst="rect">
            <a:avLst/>
          </a:prstGeom>
          <a:noFill/>
          <a:ln w="9525" cmpd="sng">
            <a:noFill/>
          </a:ln>
        </xdr:spPr>
      </xdr:pic>
      <xdr:sp>
        <xdr:nvSpPr>
          <xdr:cNvPr id="100" name="Line 142"/>
          <xdr:cNvSpPr>
            <a:spLocks noChangeAspect="1"/>
          </xdr:cNvSpPr>
        </xdr:nvSpPr>
        <xdr:spPr>
          <a:xfrm>
            <a:off x="149" y="2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01" name="Picture 143"/>
          <xdr:cNvPicPr preferRelativeResize="1">
            <a:picLocks noChangeAspect="1"/>
          </xdr:cNvPicPr>
        </xdr:nvPicPr>
        <xdr:blipFill>
          <a:blip r:embed="rId47"/>
          <a:stretch>
            <a:fillRect/>
          </a:stretch>
        </xdr:blipFill>
        <xdr:spPr>
          <a:xfrm>
            <a:off x="146" y="24"/>
            <a:ext cx="22" cy="21"/>
          </a:xfrm>
          <a:prstGeom prst="rect">
            <a:avLst/>
          </a:prstGeom>
          <a:noFill/>
          <a:ln w="9525" cmpd="sng">
            <a:noFill/>
          </a:ln>
        </xdr:spPr>
      </xdr:pic>
      <xdr:pic>
        <xdr:nvPicPr>
          <xdr:cNvPr id="102" name="Picture 144"/>
          <xdr:cNvPicPr preferRelativeResize="1">
            <a:picLocks noChangeAspect="1"/>
          </xdr:cNvPicPr>
        </xdr:nvPicPr>
        <xdr:blipFill>
          <a:blip r:embed="rId48"/>
          <a:stretch>
            <a:fillRect/>
          </a:stretch>
        </xdr:blipFill>
        <xdr:spPr>
          <a:xfrm>
            <a:off x="167" y="0"/>
            <a:ext cx="102" cy="21"/>
          </a:xfrm>
          <a:prstGeom prst="rect">
            <a:avLst/>
          </a:prstGeom>
          <a:noFill/>
          <a:ln w="9525" cmpd="sng">
            <a:noFill/>
          </a:ln>
        </xdr:spPr>
      </xdr:pic>
      <xdr:sp>
        <xdr:nvSpPr>
          <xdr:cNvPr id="103" name="AutoShape 145"/>
          <xdr:cNvSpPr>
            <a:spLocks noChangeAspect="1"/>
          </xdr:cNvSpPr>
        </xdr:nvSpPr>
        <xdr:spPr>
          <a:xfrm>
            <a:off x="272"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70</xdr:row>
      <xdr:rowOff>0</xdr:rowOff>
    </xdr:from>
    <xdr:to>
      <xdr:col>3</xdr:col>
      <xdr:colOff>390525</xdr:colOff>
      <xdr:row>70</xdr:row>
      <xdr:rowOff>190500</xdr:rowOff>
    </xdr:to>
    <xdr:grpSp>
      <xdr:nvGrpSpPr>
        <xdr:cNvPr id="104" name="Eqp$D$71_0"/>
        <xdr:cNvGrpSpPr>
          <a:grpSpLocks noChangeAspect="1"/>
        </xdr:cNvGrpSpPr>
      </xdr:nvGrpSpPr>
      <xdr:grpSpPr>
        <a:xfrm>
          <a:off x="1752600" y="13811250"/>
          <a:ext cx="390525" cy="190500"/>
          <a:chOff x="0" y="0"/>
          <a:chExt cx="41" cy="21"/>
        </a:xfrm>
        <a:solidFill>
          <a:srgbClr val="FFFFFF"/>
        </a:solidFill>
      </xdr:grpSpPr>
      <xdr:pic>
        <xdr:nvPicPr>
          <xdr:cNvPr id="105" name="Picture 150"/>
          <xdr:cNvPicPr preferRelativeResize="1">
            <a:picLocks noChangeAspect="1"/>
          </xdr:cNvPicPr>
        </xdr:nvPicPr>
        <xdr:blipFill>
          <a:blip r:embed="rId49"/>
          <a:stretch>
            <a:fillRect/>
          </a:stretch>
        </xdr:blipFill>
        <xdr:spPr>
          <a:xfrm>
            <a:off x="0" y="0"/>
            <a:ext cx="41" cy="21"/>
          </a:xfrm>
          <a:prstGeom prst="rect">
            <a:avLst/>
          </a:prstGeom>
          <a:noFill/>
          <a:ln w="9525" cmpd="sng">
            <a:noFill/>
          </a:ln>
        </xdr:spPr>
      </xdr:pic>
      <xdr:sp>
        <xdr:nvSpPr>
          <xdr:cNvPr id="106" name="Rectangle 151"/>
          <xdr:cNvSpPr>
            <a:spLocks noChangeAspect="1"/>
          </xdr:cNvSpPr>
        </xdr:nvSpPr>
        <xdr:spPr>
          <a:xfrm>
            <a:off x="0" y="0"/>
            <a:ext cx="13" cy="1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72</xdr:row>
      <xdr:rowOff>0</xdr:rowOff>
    </xdr:from>
    <xdr:to>
      <xdr:col>4</xdr:col>
      <xdr:colOff>323850</xdr:colOff>
      <xdr:row>74</xdr:row>
      <xdr:rowOff>47625</xdr:rowOff>
    </xdr:to>
    <xdr:grpSp>
      <xdr:nvGrpSpPr>
        <xdr:cNvPr id="107" name="Eqp$D$73_0"/>
        <xdr:cNvGrpSpPr>
          <a:grpSpLocks noChangeAspect="1"/>
        </xdr:cNvGrpSpPr>
      </xdr:nvGrpSpPr>
      <xdr:grpSpPr>
        <a:xfrm>
          <a:off x="1752600" y="14230350"/>
          <a:ext cx="933450" cy="466725"/>
          <a:chOff x="0" y="0"/>
          <a:chExt cx="98" cy="49"/>
        </a:xfrm>
        <a:solidFill>
          <a:srgbClr val="FFFFFF"/>
        </a:solidFill>
      </xdr:grpSpPr>
      <xdr:pic>
        <xdr:nvPicPr>
          <xdr:cNvPr id="108" name="Picture 161"/>
          <xdr:cNvPicPr preferRelativeResize="1">
            <a:picLocks noChangeAspect="1"/>
          </xdr:cNvPicPr>
        </xdr:nvPicPr>
        <xdr:blipFill>
          <a:blip r:embed="rId8"/>
          <a:stretch>
            <a:fillRect/>
          </a:stretch>
        </xdr:blipFill>
        <xdr:spPr>
          <a:xfrm>
            <a:off x="0" y="0"/>
            <a:ext cx="15" cy="21"/>
          </a:xfrm>
          <a:prstGeom prst="rect">
            <a:avLst/>
          </a:prstGeom>
          <a:noFill/>
          <a:ln w="9525" cmpd="sng">
            <a:noFill/>
          </a:ln>
        </xdr:spPr>
      </xdr:pic>
      <xdr:sp>
        <xdr:nvSpPr>
          <xdr:cNvPr id="109" name="AutoShape 162"/>
          <xdr:cNvSpPr>
            <a:spLocks noChangeAspect="1"/>
          </xdr:cNvSpPr>
        </xdr:nvSpPr>
        <xdr:spPr>
          <a:xfrm>
            <a:off x="15" y="7"/>
            <a:ext cx="4" cy="41"/>
          </a:xfrm>
          <a:prstGeom prst="lef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10" name="Picture 163"/>
          <xdr:cNvPicPr preferRelativeResize="1">
            <a:picLocks noChangeAspect="1"/>
          </xdr:cNvPicPr>
        </xdr:nvPicPr>
        <xdr:blipFill>
          <a:blip r:embed="rId50"/>
          <a:stretch>
            <a:fillRect/>
          </a:stretch>
        </xdr:blipFill>
        <xdr:spPr>
          <a:xfrm>
            <a:off x="23" y="0"/>
            <a:ext cx="45" cy="25"/>
          </a:xfrm>
          <a:prstGeom prst="rect">
            <a:avLst/>
          </a:prstGeom>
          <a:noFill/>
          <a:ln w="9525" cmpd="sng">
            <a:noFill/>
          </a:ln>
        </xdr:spPr>
      </xdr:pic>
      <xdr:sp>
        <xdr:nvSpPr>
          <xdr:cNvPr id="111" name="Line 164"/>
          <xdr:cNvSpPr>
            <a:spLocks noChangeAspect="1"/>
          </xdr:cNvSpPr>
        </xdr:nvSpPr>
        <xdr:spPr>
          <a:xfrm>
            <a:off x="26" y="24"/>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12" name="Picture 165"/>
          <xdr:cNvPicPr preferRelativeResize="1">
            <a:picLocks noChangeAspect="1"/>
          </xdr:cNvPicPr>
        </xdr:nvPicPr>
        <xdr:blipFill>
          <a:blip r:embed="rId51"/>
          <a:stretch>
            <a:fillRect/>
          </a:stretch>
        </xdr:blipFill>
        <xdr:spPr>
          <a:xfrm>
            <a:off x="23" y="24"/>
            <a:ext cx="45" cy="25"/>
          </a:xfrm>
          <a:prstGeom prst="rect">
            <a:avLst/>
          </a:prstGeom>
          <a:noFill/>
          <a:ln w="9525" cmpd="sng">
            <a:noFill/>
          </a:ln>
        </xdr:spPr>
      </xdr:pic>
      <xdr:sp>
        <xdr:nvSpPr>
          <xdr:cNvPr id="113" name="AutoShape 166"/>
          <xdr:cNvSpPr>
            <a:spLocks noChangeAspect="1"/>
          </xdr:cNvSpPr>
        </xdr:nvSpPr>
        <xdr:spPr>
          <a:xfrm>
            <a:off x="71" y="7"/>
            <a:ext cx="4" cy="41"/>
          </a:xfrm>
          <a:prstGeom prst="rightBracket">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14" name="Picture 167"/>
          <xdr:cNvPicPr preferRelativeResize="1">
            <a:picLocks noChangeAspect="1"/>
          </xdr:cNvPicPr>
        </xdr:nvPicPr>
        <xdr:blipFill>
          <a:blip r:embed="rId52"/>
          <a:stretch>
            <a:fillRect/>
          </a:stretch>
        </xdr:blipFill>
        <xdr:spPr>
          <a:xfrm>
            <a:off x="76" y="0"/>
            <a:ext cx="22" cy="25"/>
          </a:xfrm>
          <a:prstGeom prst="rect">
            <a:avLst/>
          </a:prstGeom>
          <a:noFill/>
          <a:ln w="9525" cmpd="sng">
            <a:noFill/>
          </a:ln>
        </xdr:spPr>
      </xdr:pic>
    </xdr:grpSp>
    <xdr:clientData/>
  </xdr:twoCellAnchor>
  <xdr:twoCellAnchor>
    <xdr:from>
      <xdr:col>3</xdr:col>
      <xdr:colOff>0</xdr:colOff>
      <xdr:row>75</xdr:row>
      <xdr:rowOff>0</xdr:rowOff>
    </xdr:from>
    <xdr:to>
      <xdr:col>4</xdr:col>
      <xdr:colOff>438150</xdr:colOff>
      <xdr:row>76</xdr:row>
      <xdr:rowOff>9525</xdr:rowOff>
    </xdr:to>
    <xdr:grpSp>
      <xdr:nvGrpSpPr>
        <xdr:cNvPr id="115" name="Eqp$D$76_0"/>
        <xdr:cNvGrpSpPr>
          <a:grpSpLocks noChangeAspect="1"/>
        </xdr:cNvGrpSpPr>
      </xdr:nvGrpSpPr>
      <xdr:grpSpPr>
        <a:xfrm>
          <a:off x="1752600" y="14849475"/>
          <a:ext cx="1047750" cy="200025"/>
          <a:chOff x="0" y="0"/>
          <a:chExt cx="110" cy="25"/>
        </a:xfrm>
        <a:solidFill>
          <a:srgbClr val="FFFFFF"/>
        </a:solidFill>
      </xdr:grpSpPr>
      <xdr:pic>
        <xdr:nvPicPr>
          <xdr:cNvPr id="116" name="Picture 172"/>
          <xdr:cNvPicPr preferRelativeResize="1">
            <a:picLocks noChangeAspect="1"/>
          </xdr:cNvPicPr>
        </xdr:nvPicPr>
        <xdr:blipFill>
          <a:blip r:embed="rId53"/>
          <a:stretch>
            <a:fillRect/>
          </a:stretch>
        </xdr:blipFill>
        <xdr:spPr>
          <a:xfrm>
            <a:off x="0" y="0"/>
            <a:ext cx="110" cy="25"/>
          </a:xfrm>
          <a:prstGeom prst="rect">
            <a:avLst/>
          </a:prstGeom>
          <a:noFill/>
          <a:ln w="9525" cmpd="sng">
            <a:noFill/>
          </a:ln>
        </xdr:spPr>
      </xdr:pic>
      <xdr:sp>
        <xdr:nvSpPr>
          <xdr:cNvPr id="117" name="Rectangle 173"/>
          <xdr:cNvSpPr>
            <a:spLocks noChangeAspect="1"/>
          </xdr:cNvSpPr>
        </xdr:nvSpPr>
        <xdr:spPr>
          <a:xfrm>
            <a:off x="0" y="0"/>
            <a:ext cx="13" cy="1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84</xdr:row>
      <xdr:rowOff>0</xdr:rowOff>
    </xdr:from>
    <xdr:to>
      <xdr:col>4</xdr:col>
      <xdr:colOff>352425</xdr:colOff>
      <xdr:row>85</xdr:row>
      <xdr:rowOff>9525</xdr:rowOff>
    </xdr:to>
    <xdr:grpSp>
      <xdr:nvGrpSpPr>
        <xdr:cNvPr id="118" name="Eqp$D$85_0"/>
        <xdr:cNvGrpSpPr>
          <a:grpSpLocks noChangeAspect="1"/>
        </xdr:cNvGrpSpPr>
      </xdr:nvGrpSpPr>
      <xdr:grpSpPr>
        <a:xfrm>
          <a:off x="1752600" y="16764000"/>
          <a:ext cx="962025" cy="238125"/>
          <a:chOff x="0" y="0"/>
          <a:chExt cx="101" cy="25"/>
        </a:xfrm>
        <a:solidFill>
          <a:srgbClr val="FFFFFF"/>
        </a:solidFill>
      </xdr:grpSpPr>
      <xdr:pic>
        <xdr:nvPicPr>
          <xdr:cNvPr id="119" name="Picture 178"/>
          <xdr:cNvPicPr preferRelativeResize="1">
            <a:picLocks noChangeAspect="1"/>
          </xdr:cNvPicPr>
        </xdr:nvPicPr>
        <xdr:blipFill>
          <a:blip r:embed="rId54"/>
          <a:stretch>
            <a:fillRect/>
          </a:stretch>
        </xdr:blipFill>
        <xdr:spPr>
          <a:xfrm>
            <a:off x="0" y="0"/>
            <a:ext cx="101" cy="25"/>
          </a:xfrm>
          <a:prstGeom prst="rect">
            <a:avLst/>
          </a:prstGeom>
          <a:noFill/>
          <a:ln w="9525" cmpd="sng">
            <a:noFill/>
          </a:ln>
        </xdr:spPr>
      </xdr:pic>
      <xdr:sp>
        <xdr:nvSpPr>
          <xdr:cNvPr id="120" name="Rectangle 179"/>
          <xdr:cNvSpPr>
            <a:spLocks noChangeAspect="1"/>
          </xdr:cNvSpPr>
        </xdr:nvSpPr>
        <xdr:spPr>
          <a:xfrm>
            <a:off x="0" y="0"/>
            <a:ext cx="13" cy="13"/>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86</xdr:row>
      <xdr:rowOff>0</xdr:rowOff>
    </xdr:from>
    <xdr:to>
      <xdr:col>3</xdr:col>
      <xdr:colOff>561975</xdr:colOff>
      <xdr:row>88</xdr:row>
      <xdr:rowOff>47625</xdr:rowOff>
    </xdr:to>
    <xdr:grpSp>
      <xdr:nvGrpSpPr>
        <xdr:cNvPr id="121" name="Eqp$D$87_0"/>
        <xdr:cNvGrpSpPr>
          <a:grpSpLocks noChangeAspect="1"/>
        </xdr:cNvGrpSpPr>
      </xdr:nvGrpSpPr>
      <xdr:grpSpPr>
        <a:xfrm>
          <a:off x="1752600" y="17183100"/>
          <a:ext cx="561975" cy="466725"/>
          <a:chOff x="0" y="0"/>
          <a:chExt cx="59" cy="49"/>
        </a:xfrm>
        <a:solidFill>
          <a:srgbClr val="FFFFFF"/>
        </a:solidFill>
      </xdr:grpSpPr>
      <xdr:pic>
        <xdr:nvPicPr>
          <xdr:cNvPr id="122" name="Picture 186"/>
          <xdr:cNvPicPr preferRelativeResize="1">
            <a:picLocks noChangeAspect="1"/>
          </xdr:cNvPicPr>
        </xdr:nvPicPr>
        <xdr:blipFill>
          <a:blip r:embed="rId8"/>
          <a:stretch>
            <a:fillRect/>
          </a:stretch>
        </xdr:blipFill>
        <xdr:spPr>
          <a:xfrm>
            <a:off x="0" y="0"/>
            <a:ext cx="15" cy="21"/>
          </a:xfrm>
          <a:prstGeom prst="rect">
            <a:avLst/>
          </a:prstGeom>
          <a:noFill/>
          <a:ln w="9525" cmpd="sng">
            <a:noFill/>
          </a:ln>
        </xdr:spPr>
      </xdr:pic>
      <xdr:pic>
        <xdr:nvPicPr>
          <xdr:cNvPr id="123" name="Picture 187"/>
          <xdr:cNvPicPr preferRelativeResize="1">
            <a:picLocks noChangeAspect="1"/>
          </xdr:cNvPicPr>
        </xdr:nvPicPr>
        <xdr:blipFill>
          <a:blip r:embed="rId55"/>
          <a:stretch>
            <a:fillRect/>
          </a:stretch>
        </xdr:blipFill>
        <xdr:spPr>
          <a:xfrm>
            <a:off x="14" y="0"/>
            <a:ext cx="45" cy="25"/>
          </a:xfrm>
          <a:prstGeom prst="rect">
            <a:avLst/>
          </a:prstGeom>
          <a:noFill/>
          <a:ln w="9525" cmpd="sng">
            <a:noFill/>
          </a:ln>
        </xdr:spPr>
      </xdr:pic>
      <xdr:sp>
        <xdr:nvSpPr>
          <xdr:cNvPr id="124" name="Line 188"/>
          <xdr:cNvSpPr>
            <a:spLocks noChangeAspect="1"/>
          </xdr:cNvSpPr>
        </xdr:nvSpPr>
        <xdr:spPr>
          <a:xfrm>
            <a:off x="17" y="24"/>
            <a:ext cx="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25" name="Picture 189"/>
          <xdr:cNvPicPr preferRelativeResize="1">
            <a:picLocks noChangeAspect="1"/>
          </xdr:cNvPicPr>
        </xdr:nvPicPr>
        <xdr:blipFill>
          <a:blip r:embed="rId56"/>
          <a:stretch>
            <a:fillRect/>
          </a:stretch>
        </xdr:blipFill>
        <xdr:spPr>
          <a:xfrm>
            <a:off x="14" y="24"/>
            <a:ext cx="45" cy="25"/>
          </a:xfrm>
          <a:prstGeom prst="rect">
            <a:avLst/>
          </a:prstGeom>
          <a:noFill/>
          <a:ln w="9525" cmpd="sng">
            <a:noFill/>
          </a:ln>
        </xdr:spPr>
      </xdr:pic>
    </xdr:grpSp>
    <xdr:clientData/>
  </xdr:twoCellAnchor>
  <xdr:twoCellAnchor>
    <xdr:from>
      <xdr:col>3</xdr:col>
      <xdr:colOff>0</xdr:colOff>
      <xdr:row>88</xdr:row>
      <xdr:rowOff>0</xdr:rowOff>
    </xdr:from>
    <xdr:to>
      <xdr:col>4</xdr:col>
      <xdr:colOff>238125</xdr:colOff>
      <xdr:row>90</xdr:row>
      <xdr:rowOff>9525</xdr:rowOff>
    </xdr:to>
    <xdr:grpSp>
      <xdr:nvGrpSpPr>
        <xdr:cNvPr id="126" name="Eqp$D$89_0"/>
        <xdr:cNvGrpSpPr>
          <a:grpSpLocks noChangeAspect="1"/>
        </xdr:cNvGrpSpPr>
      </xdr:nvGrpSpPr>
      <xdr:grpSpPr>
        <a:xfrm>
          <a:off x="1752600" y="17602200"/>
          <a:ext cx="847725" cy="428625"/>
          <a:chOff x="0" y="0"/>
          <a:chExt cx="89" cy="45"/>
        </a:xfrm>
        <a:solidFill>
          <a:srgbClr val="FFFFFF"/>
        </a:solidFill>
      </xdr:grpSpPr>
      <xdr:pic>
        <xdr:nvPicPr>
          <xdr:cNvPr id="127" name="Picture 196"/>
          <xdr:cNvPicPr preferRelativeResize="1">
            <a:picLocks noChangeAspect="1"/>
          </xdr:cNvPicPr>
        </xdr:nvPicPr>
        <xdr:blipFill>
          <a:blip r:embed="rId8"/>
          <a:stretch>
            <a:fillRect/>
          </a:stretch>
        </xdr:blipFill>
        <xdr:spPr>
          <a:xfrm>
            <a:off x="0" y="0"/>
            <a:ext cx="15" cy="21"/>
          </a:xfrm>
          <a:prstGeom prst="rect">
            <a:avLst/>
          </a:prstGeom>
          <a:noFill/>
          <a:ln w="9525" cmpd="sng">
            <a:noFill/>
          </a:ln>
        </xdr:spPr>
      </xdr:pic>
      <xdr:pic>
        <xdr:nvPicPr>
          <xdr:cNvPr id="128" name="Picture 197"/>
          <xdr:cNvPicPr preferRelativeResize="1">
            <a:picLocks noChangeAspect="1"/>
          </xdr:cNvPicPr>
        </xdr:nvPicPr>
        <xdr:blipFill>
          <a:blip r:embed="rId57"/>
          <a:stretch>
            <a:fillRect/>
          </a:stretch>
        </xdr:blipFill>
        <xdr:spPr>
          <a:xfrm>
            <a:off x="14" y="0"/>
            <a:ext cx="75" cy="21"/>
          </a:xfrm>
          <a:prstGeom prst="rect">
            <a:avLst/>
          </a:prstGeom>
          <a:noFill/>
          <a:ln w="9525" cmpd="sng">
            <a:noFill/>
          </a:ln>
        </xdr:spPr>
      </xdr:pic>
      <xdr:sp>
        <xdr:nvSpPr>
          <xdr:cNvPr id="129" name="Line 198"/>
          <xdr:cNvSpPr>
            <a:spLocks noChangeAspect="1"/>
          </xdr:cNvSpPr>
        </xdr:nvSpPr>
        <xdr:spPr>
          <a:xfrm>
            <a:off x="17" y="20"/>
            <a:ext cx="7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30" name="Picture 199"/>
          <xdr:cNvPicPr preferRelativeResize="1">
            <a:picLocks noChangeAspect="1"/>
          </xdr:cNvPicPr>
        </xdr:nvPicPr>
        <xdr:blipFill>
          <a:blip r:embed="rId58"/>
          <a:stretch>
            <a:fillRect/>
          </a:stretch>
        </xdr:blipFill>
        <xdr:spPr>
          <a:xfrm>
            <a:off x="14" y="20"/>
            <a:ext cx="75" cy="25"/>
          </a:xfrm>
          <a:prstGeom prst="rect">
            <a:avLst/>
          </a:prstGeom>
          <a:noFill/>
          <a:ln w="9525" cmpd="sng">
            <a:noFill/>
          </a:ln>
        </xdr:spPr>
      </xdr:pic>
    </xdr:grpSp>
    <xdr:clientData/>
  </xdr:twoCellAnchor>
  <xdr:twoCellAnchor>
    <xdr:from>
      <xdr:col>2</xdr:col>
      <xdr:colOff>0</xdr:colOff>
      <xdr:row>90</xdr:row>
      <xdr:rowOff>0</xdr:rowOff>
    </xdr:from>
    <xdr:to>
      <xdr:col>2</xdr:col>
      <xdr:colOff>323850</xdr:colOff>
      <xdr:row>92</xdr:row>
      <xdr:rowOff>47625</xdr:rowOff>
    </xdr:to>
    <xdr:grpSp>
      <xdr:nvGrpSpPr>
        <xdr:cNvPr id="131" name="Eqp$C$91_0"/>
        <xdr:cNvGrpSpPr>
          <a:grpSpLocks noChangeAspect="1"/>
        </xdr:cNvGrpSpPr>
      </xdr:nvGrpSpPr>
      <xdr:grpSpPr>
        <a:xfrm>
          <a:off x="1362075" y="18021300"/>
          <a:ext cx="323850" cy="428625"/>
          <a:chOff x="0" y="0"/>
          <a:chExt cx="34" cy="49"/>
        </a:xfrm>
        <a:solidFill>
          <a:srgbClr val="FFFFFF"/>
        </a:solidFill>
      </xdr:grpSpPr>
      <xdr:pic>
        <xdr:nvPicPr>
          <xdr:cNvPr id="132" name="Picture 211"/>
          <xdr:cNvPicPr preferRelativeResize="1">
            <a:picLocks noChangeAspect="1"/>
          </xdr:cNvPicPr>
        </xdr:nvPicPr>
        <xdr:blipFill>
          <a:blip r:embed="rId8"/>
          <a:stretch>
            <a:fillRect/>
          </a:stretch>
        </xdr:blipFill>
        <xdr:spPr>
          <a:xfrm>
            <a:off x="0" y="0"/>
            <a:ext cx="15" cy="21"/>
          </a:xfrm>
          <a:prstGeom prst="rect">
            <a:avLst/>
          </a:prstGeom>
          <a:noFill/>
          <a:ln w="9525" cmpd="sng">
            <a:noFill/>
          </a:ln>
        </xdr:spPr>
      </xdr:pic>
      <xdr:pic>
        <xdr:nvPicPr>
          <xdr:cNvPr id="133" name="Picture 212"/>
          <xdr:cNvPicPr preferRelativeResize="1">
            <a:picLocks noChangeAspect="1"/>
          </xdr:cNvPicPr>
        </xdr:nvPicPr>
        <xdr:blipFill>
          <a:blip r:embed="rId59"/>
          <a:stretch>
            <a:fillRect/>
          </a:stretch>
        </xdr:blipFill>
        <xdr:spPr>
          <a:xfrm>
            <a:off x="14" y="0"/>
            <a:ext cx="20" cy="25"/>
          </a:xfrm>
          <a:prstGeom prst="rect">
            <a:avLst/>
          </a:prstGeom>
          <a:noFill/>
          <a:ln w="9525" cmpd="sng">
            <a:noFill/>
          </a:ln>
        </xdr:spPr>
      </xdr:pic>
      <xdr:sp>
        <xdr:nvSpPr>
          <xdr:cNvPr id="134" name="Line 213"/>
          <xdr:cNvSpPr>
            <a:spLocks noChangeAspect="1"/>
          </xdr:cNvSpPr>
        </xdr:nvSpPr>
        <xdr:spPr>
          <a:xfrm>
            <a:off x="17" y="24"/>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35" name="Picture 214"/>
          <xdr:cNvPicPr preferRelativeResize="1">
            <a:picLocks noChangeAspect="1"/>
          </xdr:cNvPicPr>
        </xdr:nvPicPr>
        <xdr:blipFill>
          <a:blip r:embed="rId60"/>
          <a:stretch>
            <a:fillRect/>
          </a:stretch>
        </xdr:blipFill>
        <xdr:spPr>
          <a:xfrm>
            <a:off x="14" y="24"/>
            <a:ext cx="20" cy="25"/>
          </a:xfrm>
          <a:prstGeom prst="rect">
            <a:avLst/>
          </a:prstGeom>
          <a:noFill/>
          <a:ln w="9525" cmpd="sng">
            <a:noFill/>
          </a:ln>
        </xdr:spPr>
      </xdr:pic>
    </xdr:grpSp>
    <xdr:clientData/>
  </xdr:twoCellAnchor>
  <xdr:twoCellAnchor>
    <xdr:from>
      <xdr:col>2</xdr:col>
      <xdr:colOff>0</xdr:colOff>
      <xdr:row>77</xdr:row>
      <xdr:rowOff>0</xdr:rowOff>
    </xdr:from>
    <xdr:to>
      <xdr:col>3</xdr:col>
      <xdr:colOff>495300</xdr:colOff>
      <xdr:row>79</xdr:row>
      <xdr:rowOff>9525</xdr:rowOff>
    </xdr:to>
    <xdr:grpSp>
      <xdr:nvGrpSpPr>
        <xdr:cNvPr id="136" name="Eqp$C$78_0"/>
        <xdr:cNvGrpSpPr>
          <a:grpSpLocks noChangeAspect="1"/>
        </xdr:cNvGrpSpPr>
      </xdr:nvGrpSpPr>
      <xdr:grpSpPr>
        <a:xfrm>
          <a:off x="1362075" y="15230475"/>
          <a:ext cx="885825" cy="390525"/>
          <a:chOff x="0" y="0"/>
          <a:chExt cx="93" cy="41"/>
        </a:xfrm>
        <a:solidFill>
          <a:srgbClr val="FFFFFF"/>
        </a:solidFill>
      </xdr:grpSpPr>
      <xdr:pic>
        <xdr:nvPicPr>
          <xdr:cNvPr id="137" name="Picture 226"/>
          <xdr:cNvPicPr preferRelativeResize="1">
            <a:picLocks noChangeAspect="1"/>
          </xdr:cNvPicPr>
        </xdr:nvPicPr>
        <xdr:blipFill>
          <a:blip r:embed="rId5"/>
          <a:stretch>
            <a:fillRect/>
          </a:stretch>
        </xdr:blipFill>
        <xdr:spPr>
          <a:xfrm>
            <a:off x="0" y="0"/>
            <a:ext cx="15" cy="21"/>
          </a:xfrm>
          <a:prstGeom prst="rect">
            <a:avLst/>
          </a:prstGeom>
          <a:noFill/>
          <a:ln w="9525" cmpd="sng">
            <a:noFill/>
          </a:ln>
        </xdr:spPr>
      </xdr:pic>
      <xdr:pic>
        <xdr:nvPicPr>
          <xdr:cNvPr id="138" name="Picture 227"/>
          <xdr:cNvPicPr preferRelativeResize="1">
            <a:picLocks noChangeAspect="1"/>
          </xdr:cNvPicPr>
        </xdr:nvPicPr>
        <xdr:blipFill>
          <a:blip r:embed="rId61"/>
          <a:stretch>
            <a:fillRect/>
          </a:stretch>
        </xdr:blipFill>
        <xdr:spPr>
          <a:xfrm>
            <a:off x="14" y="0"/>
            <a:ext cx="79" cy="21"/>
          </a:xfrm>
          <a:prstGeom prst="rect">
            <a:avLst/>
          </a:prstGeom>
          <a:noFill/>
          <a:ln w="9525" cmpd="sng">
            <a:noFill/>
          </a:ln>
        </xdr:spPr>
      </xdr:pic>
      <xdr:sp>
        <xdr:nvSpPr>
          <xdr:cNvPr id="139" name="Line 228"/>
          <xdr:cNvSpPr>
            <a:spLocks noChangeAspect="1"/>
          </xdr:cNvSpPr>
        </xdr:nvSpPr>
        <xdr:spPr>
          <a:xfrm>
            <a:off x="17" y="20"/>
            <a:ext cx="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140" name="Picture 229"/>
          <xdr:cNvPicPr preferRelativeResize="1">
            <a:picLocks noChangeAspect="1"/>
          </xdr:cNvPicPr>
        </xdr:nvPicPr>
        <xdr:blipFill>
          <a:blip r:embed="rId62"/>
          <a:stretch>
            <a:fillRect/>
          </a:stretch>
        </xdr:blipFill>
        <xdr:spPr>
          <a:xfrm>
            <a:off x="14" y="20"/>
            <a:ext cx="79" cy="2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7"/>
  <sheetViews>
    <sheetView view="pageLayout" workbookViewId="0" topLeftCell="A1">
      <selection activeCell="E15" sqref="E15:H15"/>
    </sheetView>
  </sheetViews>
  <sheetFormatPr defaultColWidth="9.140625" defaultRowHeight="15"/>
  <cols>
    <col min="2" max="2" width="9.28125" style="0" customWidth="1"/>
    <col min="10" max="10" width="11.7109375" style="0" bestFit="1" customWidth="1"/>
  </cols>
  <sheetData>
    <row r="1" spans="1:12" ht="15">
      <c r="A1" s="21"/>
      <c r="B1" s="22"/>
      <c r="C1" s="22"/>
      <c r="D1" s="21" t="s">
        <v>44</v>
      </c>
      <c r="E1" s="62"/>
      <c r="F1" s="46" t="s">
        <v>53</v>
      </c>
      <c r="G1" s="46"/>
      <c r="H1" s="46"/>
      <c r="I1" s="46"/>
      <c r="J1" s="23" t="s">
        <v>48</v>
      </c>
      <c r="K1" s="46">
        <v>1034</v>
      </c>
      <c r="L1" s="47"/>
    </row>
    <row r="2" spans="1:12" ht="15">
      <c r="A2" s="24"/>
      <c r="B2" s="19"/>
      <c r="C2" s="19"/>
      <c r="D2" s="25" t="s">
        <v>45</v>
      </c>
      <c r="E2" s="63"/>
      <c r="F2" s="48" t="s">
        <v>50</v>
      </c>
      <c r="G2" s="48"/>
      <c r="H2" s="48"/>
      <c r="I2" s="48"/>
      <c r="J2" s="48"/>
      <c r="K2" s="48"/>
      <c r="L2" s="49"/>
    </row>
    <row r="3" spans="1:12" ht="15">
      <c r="A3" s="24"/>
      <c r="B3" s="19"/>
      <c r="C3" s="19"/>
      <c r="D3" s="24" t="s">
        <v>46</v>
      </c>
      <c r="E3" s="19"/>
      <c r="F3" s="50" t="s">
        <v>52</v>
      </c>
      <c r="G3" s="50"/>
      <c r="H3" s="50"/>
      <c r="I3" s="20"/>
      <c r="J3" s="20" t="s">
        <v>49</v>
      </c>
      <c r="K3" s="50" t="s">
        <v>51</v>
      </c>
      <c r="L3" s="51"/>
    </row>
    <row r="4" spans="1:12" ht="15">
      <c r="A4" s="25"/>
      <c r="B4" s="18"/>
      <c r="C4" s="18"/>
      <c r="D4" s="25" t="s">
        <v>47</v>
      </c>
      <c r="E4" s="63"/>
      <c r="F4" s="44">
        <v>40019</v>
      </c>
      <c r="G4" s="44"/>
      <c r="H4" s="44"/>
      <c r="I4" s="26"/>
      <c r="J4" s="26" t="s">
        <v>47</v>
      </c>
      <c r="K4" s="44"/>
      <c r="L4" s="45"/>
    </row>
    <row r="7" spans="1:12" ht="71.25" customHeight="1">
      <c r="A7" s="52" t="s">
        <v>73</v>
      </c>
      <c r="B7" s="52"/>
      <c r="C7" s="52"/>
      <c r="D7" s="52"/>
      <c r="E7" s="52"/>
      <c r="F7" s="52"/>
      <c r="G7" s="52"/>
      <c r="H7" s="52"/>
      <c r="I7" s="52"/>
      <c r="J7" s="52"/>
      <c r="K7" s="52"/>
      <c r="L7" s="52"/>
    </row>
    <row r="12" ht="15">
      <c r="A12" t="s">
        <v>12</v>
      </c>
    </row>
    <row r="13" s="7" customFormat="1" ht="15"/>
    <row r="14" spans="1:12" ht="18">
      <c r="A14" s="39" t="s">
        <v>77</v>
      </c>
      <c r="B14" s="32" t="s">
        <v>78</v>
      </c>
      <c r="C14" s="32"/>
      <c r="D14" s="40" t="s">
        <v>74</v>
      </c>
      <c r="E14" s="40"/>
      <c r="F14" s="40" t="s">
        <v>75</v>
      </c>
      <c r="G14" s="60"/>
      <c r="H14" s="41" t="s">
        <v>76</v>
      </c>
      <c r="I14" s="7"/>
      <c r="J14" s="7"/>
      <c r="K14" s="7"/>
      <c r="L14" s="7"/>
    </row>
    <row r="15" spans="1:8" ht="18">
      <c r="A15" s="28" t="s">
        <v>71</v>
      </c>
      <c r="B15" s="53" t="s">
        <v>80</v>
      </c>
      <c r="C15" s="53"/>
      <c r="D15" s="31">
        <v>29000</v>
      </c>
      <c r="E15" s="61" t="s">
        <v>92</v>
      </c>
      <c r="F15" s="34">
        <v>36</v>
      </c>
      <c r="G15" s="61" t="s">
        <v>90</v>
      </c>
      <c r="H15" s="35">
        <v>58</v>
      </c>
    </row>
    <row r="16" spans="1:8" ht="18">
      <c r="A16" s="29" t="s">
        <v>72</v>
      </c>
      <c r="B16" s="54" t="s">
        <v>79</v>
      </c>
      <c r="C16" s="54"/>
      <c r="D16" s="36">
        <v>29000</v>
      </c>
      <c r="E16" s="61" t="s">
        <v>93</v>
      </c>
      <c r="F16" s="37">
        <v>127.7</v>
      </c>
      <c r="G16" s="61" t="s">
        <v>91</v>
      </c>
      <c r="H16" s="35">
        <v>150</v>
      </c>
    </row>
    <row r="17" spans="1:8" ht="15">
      <c r="A17" s="30"/>
      <c r="B17" s="54"/>
      <c r="C17" s="54"/>
      <c r="D17" s="36"/>
      <c r="E17" s="36"/>
      <c r="F17" s="37"/>
      <c r="G17" s="35"/>
      <c r="H17" s="38"/>
    </row>
    <row r="18" spans="2:8" ht="15">
      <c r="B18" s="55"/>
      <c r="C18" s="55"/>
      <c r="D18" s="19"/>
      <c r="E18" s="19"/>
      <c r="F18" s="4"/>
      <c r="G18" s="4"/>
      <c r="H18" s="4"/>
    </row>
    <row r="19" spans="6:8" ht="15">
      <c r="F19" s="4"/>
      <c r="G19" s="4"/>
      <c r="H19" s="4"/>
    </row>
    <row r="20" spans="6:8" ht="15">
      <c r="F20" s="4"/>
      <c r="G20" s="4"/>
      <c r="H20" s="4"/>
    </row>
    <row r="21" spans="1:8" ht="15">
      <c r="A21" t="s">
        <v>81</v>
      </c>
      <c r="F21" s="4"/>
      <c r="G21" s="4"/>
      <c r="H21" s="4"/>
    </row>
    <row r="22" spans="6:8" ht="15">
      <c r="F22" s="4"/>
      <c r="G22" s="4"/>
      <c r="H22" s="4"/>
    </row>
    <row r="23" spans="1:8" ht="15">
      <c r="A23">
        <v>1.75</v>
      </c>
      <c r="B23" t="s">
        <v>82</v>
      </c>
      <c r="F23" s="4"/>
      <c r="G23" s="4"/>
      <c r="H23" s="4"/>
    </row>
    <row r="24" spans="1:8" ht="15">
      <c r="A24" s="2" t="s">
        <v>70</v>
      </c>
      <c r="F24" s="4"/>
      <c r="G24" s="4"/>
      <c r="H24" s="4"/>
    </row>
    <row r="25" spans="6:8" ht="15">
      <c r="F25" s="4"/>
      <c r="G25" s="4"/>
      <c r="H25" s="4"/>
    </row>
    <row r="26" spans="6:8" ht="15">
      <c r="F26" s="4"/>
      <c r="G26" s="4"/>
      <c r="H26" s="4"/>
    </row>
    <row r="27" spans="6:8" ht="15">
      <c r="F27" s="4"/>
      <c r="G27" s="4"/>
      <c r="H27" s="4"/>
    </row>
    <row r="28" spans="6:8" ht="15">
      <c r="F28" s="4"/>
      <c r="G28" s="4"/>
      <c r="H28" s="4"/>
    </row>
    <row r="29" spans="6:8" ht="15">
      <c r="F29" s="4"/>
      <c r="G29" s="4"/>
      <c r="H29" s="4"/>
    </row>
    <row r="30" spans="6:8" ht="15">
      <c r="F30" s="4"/>
      <c r="G30" s="4"/>
      <c r="H30" s="4"/>
    </row>
    <row r="31" spans="6:8" ht="15">
      <c r="F31" s="4"/>
      <c r="G31" s="4"/>
      <c r="H31" s="4"/>
    </row>
    <row r="33" ht="15">
      <c r="A33" t="s">
        <v>16</v>
      </c>
    </row>
    <row r="34" ht="15">
      <c r="A34" t="s">
        <v>3</v>
      </c>
    </row>
    <row r="36" spans="1:4" ht="15">
      <c r="A36" s="2"/>
      <c r="B36" s="42" t="s">
        <v>19</v>
      </c>
      <c r="D36" t="s">
        <v>18</v>
      </c>
    </row>
    <row r="37" spans="1:4" ht="18">
      <c r="A37" s="2" t="s">
        <v>15</v>
      </c>
      <c r="B37" s="43">
        <v>2</v>
      </c>
      <c r="D37" t="s">
        <v>17</v>
      </c>
    </row>
  </sheetData>
  <sheetProtection/>
  <mergeCells count="13">
    <mergeCell ref="B18:C18"/>
    <mergeCell ref="B14:C14"/>
    <mergeCell ref="A7:L7"/>
    <mergeCell ref="B15:C15"/>
    <mergeCell ref="B16:C16"/>
    <mergeCell ref="B17:C17"/>
    <mergeCell ref="F4:H4"/>
    <mergeCell ref="K4:L4"/>
    <mergeCell ref="F1:I1"/>
    <mergeCell ref="K1:L1"/>
    <mergeCell ref="F2:L2"/>
    <mergeCell ref="F3:H3"/>
    <mergeCell ref="K3:L3"/>
  </mergeCells>
  <printOptions/>
  <pageMargins left="0.7" right="0.3645833333333333"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Z22"/>
  <sheetViews>
    <sheetView showGridLines="0" zoomScalePageLayoutView="0" workbookViewId="0" topLeftCell="A1">
      <selection activeCell="A1" sqref="A1"/>
    </sheetView>
  </sheetViews>
  <sheetFormatPr defaultColWidth="8.7109375" defaultRowHeight="15"/>
  <cols>
    <col min="1" max="19" width="8.7109375" style="0" customWidth="1"/>
  </cols>
  <sheetData>
    <row r="1" spans="1:52" ht="15">
      <c r="A1" s="9"/>
      <c r="B1" s="9"/>
      <c r="C1" s="16"/>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ht="15">
      <c r="A2" s="8"/>
      <c r="B2" s="9"/>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ht="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ht="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ht="1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ht="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ht="15">
      <c r="A11" s="9"/>
      <c r="B11" s="5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ht="15">
      <c r="A12" s="8"/>
      <c r="B12" s="5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ht="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ht="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ht="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ht="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ht="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ht="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ht="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ht="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94"/>
  <sheetViews>
    <sheetView tabSelected="1" view="pageLayout" zoomScaleNormal="85" zoomScaleSheetLayoutView="85" workbookViewId="0" topLeftCell="A1">
      <selection activeCell="F84" sqref="F84"/>
    </sheetView>
  </sheetViews>
  <sheetFormatPr defaultColWidth="9.140625" defaultRowHeight="15"/>
  <cols>
    <col min="1" max="1" width="11.28125" style="0" customWidth="1"/>
    <col min="2" max="2" width="9.140625" style="0" customWidth="1"/>
    <col min="3" max="3" width="5.8515625" style="0" customWidth="1"/>
    <col min="7" max="7" width="9.140625" style="0" customWidth="1"/>
    <col min="8" max="8" width="11.28125" style="0" customWidth="1"/>
  </cols>
  <sheetData>
    <row r="1" spans="1:10" ht="15">
      <c r="A1" s="21"/>
      <c r="B1" s="22"/>
      <c r="C1" s="22"/>
      <c r="D1" s="21" t="s">
        <v>44</v>
      </c>
      <c r="E1" s="46" t="s">
        <v>53</v>
      </c>
      <c r="F1" s="46"/>
      <c r="G1" s="46"/>
      <c r="H1" s="23" t="s">
        <v>48</v>
      </c>
      <c r="I1" s="46">
        <v>1034</v>
      </c>
      <c r="J1" s="47"/>
    </row>
    <row r="2" spans="1:10" ht="15">
      <c r="A2" s="24"/>
      <c r="B2" s="19"/>
      <c r="C2" s="19"/>
      <c r="D2" s="25" t="s">
        <v>45</v>
      </c>
      <c r="E2" s="48" t="s">
        <v>66</v>
      </c>
      <c r="F2" s="48"/>
      <c r="G2" s="48"/>
      <c r="H2" s="48"/>
      <c r="I2" s="48"/>
      <c r="J2" s="49"/>
    </row>
    <row r="3" spans="1:10" ht="15">
      <c r="A3" s="24"/>
      <c r="B3" s="19"/>
      <c r="C3" s="19"/>
      <c r="D3" s="24" t="s">
        <v>46</v>
      </c>
      <c r="E3" s="50" t="s">
        <v>52</v>
      </c>
      <c r="F3" s="50"/>
      <c r="G3" s="20"/>
      <c r="H3" s="20" t="s">
        <v>49</v>
      </c>
      <c r="I3" s="50"/>
      <c r="J3" s="51"/>
    </row>
    <row r="4" spans="1:10" ht="15">
      <c r="A4" s="25"/>
      <c r="B4" s="18"/>
      <c r="C4" s="18"/>
      <c r="D4" s="25" t="s">
        <v>47</v>
      </c>
      <c r="E4" s="44">
        <v>40019</v>
      </c>
      <c r="F4" s="44"/>
      <c r="G4" s="26"/>
      <c r="H4" s="26" t="s">
        <v>47</v>
      </c>
      <c r="I4" s="44"/>
      <c r="J4" s="45"/>
    </row>
    <row r="6" ht="15">
      <c r="A6" s="15" t="s">
        <v>2</v>
      </c>
    </row>
    <row r="8" ht="15">
      <c r="A8" s="15" t="s">
        <v>1</v>
      </c>
    </row>
    <row r="9" spans="1:10" ht="82.5" customHeight="1">
      <c r="A9" s="52" t="s">
        <v>61</v>
      </c>
      <c r="B9" s="52"/>
      <c r="C9" s="52"/>
      <c r="D9" s="52"/>
      <c r="E9" s="52"/>
      <c r="F9" s="52"/>
      <c r="G9" s="52"/>
      <c r="H9" s="52"/>
      <c r="I9" s="52"/>
      <c r="J9" s="52"/>
    </row>
    <row r="11" ht="15.75">
      <c r="A11" s="13" t="s">
        <v>30</v>
      </c>
    </row>
    <row r="12" spans="1:5" ht="15">
      <c r="A12" s="33" t="s">
        <v>69</v>
      </c>
      <c r="B12" s="56"/>
      <c r="C12" s="56"/>
      <c r="D12" s="56"/>
      <c r="E12" s="56"/>
    </row>
    <row r="13" spans="1:5" ht="15">
      <c r="A13" s="56"/>
      <c r="B13" s="56"/>
      <c r="C13" s="56"/>
      <c r="D13" s="56"/>
      <c r="E13" s="56"/>
    </row>
    <row r="14" spans="1:5" ht="15">
      <c r="A14" s="56"/>
      <c r="B14" s="56"/>
      <c r="C14" s="56"/>
      <c r="D14" s="56"/>
      <c r="E14" s="56"/>
    </row>
    <row r="15" spans="1:4" ht="15" customHeight="1">
      <c r="A15" s="3" t="s">
        <v>28</v>
      </c>
      <c r="B15" s="17">
        <v>36.3</v>
      </c>
      <c r="C15" t="s">
        <v>4</v>
      </c>
      <c r="D15" t="s">
        <v>33</v>
      </c>
    </row>
    <row r="16" spans="1:4" ht="15" customHeight="1">
      <c r="A16" s="59" t="s">
        <v>83</v>
      </c>
      <c r="B16" s="17">
        <v>1</v>
      </c>
      <c r="C16" t="s">
        <v>5</v>
      </c>
      <c r="D16" t="s">
        <v>34</v>
      </c>
    </row>
    <row r="17" spans="1:4" ht="15" customHeight="1">
      <c r="A17" s="59" t="s">
        <v>84</v>
      </c>
      <c r="B17" s="17">
        <v>6</v>
      </c>
      <c r="C17" t="s">
        <v>5</v>
      </c>
      <c r="D17" t="s">
        <v>35</v>
      </c>
    </row>
    <row r="18" spans="1:4" ht="18">
      <c r="A18" s="59" t="s">
        <v>6</v>
      </c>
      <c r="B18" s="17">
        <v>1.85</v>
      </c>
      <c r="C18" t="s">
        <v>5</v>
      </c>
      <c r="D18" t="s">
        <v>36</v>
      </c>
    </row>
    <row r="19" spans="1:4" ht="18">
      <c r="A19" s="59" t="s">
        <v>85</v>
      </c>
      <c r="B19" s="17">
        <v>0.34</v>
      </c>
      <c r="C19" t="s">
        <v>5</v>
      </c>
      <c r="D19" t="s">
        <v>37</v>
      </c>
    </row>
    <row r="20" spans="1:2" ht="15">
      <c r="A20" s="6"/>
      <c r="B20" s="1"/>
    </row>
    <row r="21" spans="1:2" ht="15.75">
      <c r="A21" s="14" t="s">
        <v>31</v>
      </c>
      <c r="B21" s="1"/>
    </row>
    <row r="22" spans="1:2" ht="15">
      <c r="A22" s="6" t="s">
        <v>40</v>
      </c>
      <c r="B22" s="1"/>
    </row>
    <row r="23" spans="1:2" ht="15">
      <c r="A23" s="6"/>
      <c r="B23" s="1"/>
    </row>
    <row r="24" spans="1:4" ht="18">
      <c r="A24" s="59" t="s">
        <v>7</v>
      </c>
      <c r="B24" s="1">
        <f>B18+B19</f>
        <v>2.19</v>
      </c>
      <c r="C24" s="10" t="s">
        <v>5</v>
      </c>
      <c r="D24" s="10">
        <f>_XLL.EQS(B24,"Units= ; EqnPrefix=Eqn. ; EqnNo= 0; Multiplication= 0; ShowWorking= 0; EqnStyle= 0; Eqp$D$24_0")</f>
      </c>
    </row>
    <row r="25" spans="1:4" ht="15">
      <c r="A25" s="2"/>
      <c r="B25" s="1"/>
      <c r="C25" s="10"/>
      <c r="D25" s="10"/>
    </row>
    <row r="26" spans="1:3" ht="15">
      <c r="A26" s="11" t="s">
        <v>41</v>
      </c>
      <c r="B26" s="1"/>
      <c r="C26" s="10"/>
    </row>
    <row r="27" spans="1:3" ht="15">
      <c r="A27" s="11"/>
      <c r="B27" s="1"/>
      <c r="C27" s="10"/>
    </row>
    <row r="28" spans="1:4" ht="15">
      <c r="A28" s="59" t="s">
        <v>86</v>
      </c>
      <c r="B28" s="1">
        <f>OVD(B17)/UND(2)</f>
        <v>3</v>
      </c>
      <c r="C28" t="s">
        <v>5</v>
      </c>
      <c r="D28" s="10">
        <f>_XLL.EQS(B28,"Units= ; EqnPrefix=Eqn. ; EqnNo= 0; Multiplication= 0; ShowWorking= 0; EqnStyle= 0; Eqp$D$28_0")</f>
      </c>
    </row>
    <row r="29" spans="1:4" ht="15">
      <c r="A29" s="2"/>
      <c r="B29" s="1"/>
      <c r="D29" s="10"/>
    </row>
    <row r="30" spans="1:3" ht="15">
      <c r="A30" s="11" t="s">
        <v>39</v>
      </c>
      <c r="B30" s="1"/>
      <c r="C30" s="10"/>
    </row>
    <row r="31" spans="1:15" ht="18">
      <c r="A31" s="11"/>
      <c r="B31" s="1"/>
      <c r="C31" s="10"/>
      <c r="L31" s="61" t="s">
        <v>92</v>
      </c>
      <c r="M31" s="34">
        <v>36</v>
      </c>
      <c r="N31" s="61" t="s">
        <v>90</v>
      </c>
      <c r="O31" s="35">
        <v>58</v>
      </c>
    </row>
    <row r="32" spans="1:4" ht="18">
      <c r="A32" s="59" t="s">
        <v>8</v>
      </c>
      <c r="B32" s="1">
        <f>OVD(B17-B24)/UND(2)</f>
        <v>1.905</v>
      </c>
      <c r="C32" t="s">
        <v>5</v>
      </c>
      <c r="D32" s="10">
        <f>_XLL.EQS(B32,"Units= ; EqnPrefix=Eqn. ; EqnNo= 0; Multiplication= 0; ShowWorking= 0; EqnStyle= 0; Eqp$D$32_0")</f>
      </c>
    </row>
    <row r="33" spans="1:4" ht="15">
      <c r="A33" s="2"/>
      <c r="B33" s="1"/>
      <c r="D33" s="10"/>
    </row>
    <row r="34" spans="1:3" ht="15">
      <c r="A34" s="11" t="s">
        <v>38</v>
      </c>
      <c r="B34" s="1"/>
      <c r="C34" s="10"/>
    </row>
    <row r="35" spans="1:3" ht="15">
      <c r="A35" s="11"/>
      <c r="B35" s="1"/>
      <c r="C35" s="10"/>
    </row>
    <row r="36" spans="1:9" ht="18">
      <c r="A36" s="59" t="s">
        <v>10</v>
      </c>
      <c r="B36" s="5">
        <f>MIN(B32,4*B16,B32*0.6*_XLL.OVD(Sheet1!H15)/_XLL.UND(Sheet1!F15)*SQRT(_XLL.OVD(B24)/_XLL.UND(B32)))</f>
        <v>1.905</v>
      </c>
      <c r="C36" t="s">
        <v>5</v>
      </c>
      <c r="D36" s="10">
        <f>_XLL.EQS(B36,"Units= ; EqnPrefix=Eqn. ; EqnNo= 0; Multiplication= 0; ShowWorking= 0; EqnStyle= 0; Eqp$D$36_0")</f>
      </c>
      <c r="I36" t="s">
        <v>55</v>
      </c>
    </row>
    <row r="38" ht="15">
      <c r="A38" t="s">
        <v>13</v>
      </c>
    </row>
    <row r="40" spans="1:9" ht="18">
      <c r="A40" s="59" t="s">
        <v>14</v>
      </c>
      <c r="B40" s="1">
        <f>IF(OVD(B18)/UND(B24)&gt;0.9,1,1-0.275*SQRT(1-OVD(B18^2)/UND(B24^2)))</f>
        <v>0.852830193092402</v>
      </c>
      <c r="D40" s="10">
        <f>_XLL.EQS(B40,"Units= ; EqnPrefix=Eqn. ; EqnNo= 0; Multiplication= 0; ShowWorking= 0; EqnStyle= 0; Eqp$D$40_0")</f>
      </c>
      <c r="I40" t="s">
        <v>54</v>
      </c>
    </row>
    <row r="42" ht="18">
      <c r="A42" t="s">
        <v>23</v>
      </c>
    </row>
    <row r="44" spans="1:9" ht="18">
      <c r="A44" s="59" t="s">
        <v>9</v>
      </c>
      <c r="B44" s="4">
        <f>B40*_XLL.OVD(Sheet1!H15)/_XLL.UND((1.2*Sheet1!B37))*2*B16*B36</f>
        <v>78.52434002898293</v>
      </c>
      <c r="C44" t="s">
        <v>4</v>
      </c>
      <c r="D44" s="10">
        <f>_XLL.EQS(B44,"Units= ; EqnPrefix=Eqn. ; EqnNo= 0; Multiplication= 0; ShowWorking= 0; EqnStyle= 0; Eqp$D$44_0")</f>
      </c>
      <c r="I44" t="s">
        <v>56</v>
      </c>
    </row>
    <row r="46" ht="18">
      <c r="A46" t="s">
        <v>22</v>
      </c>
    </row>
    <row r="48" spans="1:9" ht="18">
      <c r="A48" s="59" t="s">
        <v>20</v>
      </c>
      <c r="B48" s="4">
        <f>B40*(_XLL.OVD(Sheet1!H15)/_XLL.UND(1.2*Sheet1!B37)*(1.13*(B28-(_XLL.OVD(B24)/_XLL.UND(2)))+(_XLL.OVD(0.92*B32)/_XLL.UND((1+B32/B24))))*B16)</f>
        <v>63.68381503339547</v>
      </c>
      <c r="C48" t="s">
        <v>4</v>
      </c>
      <c r="D48" s="10">
        <f>_XLL.EQS(B48,"Units= ; EqnPrefix=Eqn. ; EqnNo= 0; Multiplication= 0; ShowWorking= 0; EqnStyle= 0; Eqp$D$48_0")</f>
      </c>
      <c r="I48" t="s">
        <v>57</v>
      </c>
    </row>
    <row r="50" ht="18">
      <c r="A50" t="s">
        <v>21</v>
      </c>
    </row>
    <row r="68" spans="1:4" ht="15">
      <c r="A68" s="59" t="s">
        <v>87</v>
      </c>
      <c r="B68" s="1">
        <f>90-55*(OVD(B18)/UND(B24))</f>
        <v>43.538812785388124</v>
      </c>
      <c r="C68" s="27" t="s">
        <v>62</v>
      </c>
      <c r="D68" s="10">
        <f>_XLL.EQS(B68,"Units= ; EqnPrefix=Eqn. ; EqnNo= 0; Multiplication= 0; ShowWorking= 0; EqnStyle= 0; Eqp$D$68_0")</f>
      </c>
    </row>
    <row r="70" spans="1:4" ht="15">
      <c r="A70" s="59" t="s">
        <v>88</v>
      </c>
      <c r="B70" s="1">
        <f>DEGREES(ACOS(OVD(0.5*B24*COS(RADIANS(B68)))/UND(B28)))</f>
        <v>74.65732571637935</v>
      </c>
      <c r="C70" s="27" t="s">
        <v>62</v>
      </c>
      <c r="D70" s="10">
        <f>_XLL.EQS(B70,"Units= ; EqnPrefix=Eqn. ; EqnNo= 0; Multiplication= 0; ShowWorking= 0; EqnStyle= 0; Eqp$D$70_0")</f>
      </c>
    </row>
    <row r="72" spans="1:4" ht="15">
      <c r="A72" s="59" t="s">
        <v>89</v>
      </c>
      <c r="B72" s="1">
        <f>(B28*SIN(RADIANS(B70)))-(OVD(B24)/UND(2)*SIN(RADIANS(B68)))</f>
        <v>2.1387957048514528</v>
      </c>
      <c r="C72" t="s">
        <v>5</v>
      </c>
      <c r="D72" s="10">
        <f>_XLL.EQS(B72,"Units= ; EqnPrefix=Eqn. ; EqnNo= 0; Multiplication= 0; ShowWorking= 0; EqnStyle= 0; Eqp$D$72_0")</f>
      </c>
    </row>
    <row r="74" spans="1:4" ht="18">
      <c r="A74" s="59" t="s">
        <v>25</v>
      </c>
      <c r="B74" s="1">
        <f>2*B72*B16</f>
        <v>4.2775914097029055</v>
      </c>
      <c r="C74" s="11" t="s">
        <v>63</v>
      </c>
      <c r="D74" s="10">
        <f>_XLL.EQS(B74,"Units= ; EqnPrefix=Eqn. ; EqnNo= 0; Multiplication= 0; ShowWorking= 0; EqnStyle= 0; Eqp$D$74_0")</f>
      </c>
    </row>
    <row r="76" spans="1:9" ht="18">
      <c r="A76" s="59" t="s">
        <v>24</v>
      </c>
      <c r="B76" s="4">
        <f>(_XLL.OVD(0.7*Sheet1!H15)/_XLL.UND(1.2*Sheet1!B37))*B74</f>
        <v>72.36258801414081</v>
      </c>
      <c r="C76" t="s">
        <v>4</v>
      </c>
      <c r="D76" s="10">
        <f>_XLL.EQS(B76,"Units= ; EqnPrefix=Eqn. ; EqnNo= 0; Multiplication= 0; ShowWorking= 0; EqnStyle= 0; Eqp$D$76_0")</f>
      </c>
      <c r="I76" t="s">
        <v>58</v>
      </c>
    </row>
    <row r="78" ht="15.75">
      <c r="A78" s="13" t="s">
        <v>32</v>
      </c>
    </row>
    <row r="79" spans="1:4" ht="15">
      <c r="A79" s="3" t="s">
        <v>29</v>
      </c>
      <c r="B79" s="4">
        <f>MIN(B44,B48,B76)</f>
        <v>63.68381503339547</v>
      </c>
      <c r="C79" t="s">
        <v>4</v>
      </c>
      <c r="D79" s="10">
        <f>_XLL.EQS(B79,"Units= ; EqnPrefix=Eqn. ; EqnNo= 0; Multiplication= 0; ShowWorking= 0; EqnStyle= 0; Eqp$D$79_0")</f>
      </c>
    </row>
    <row r="81" spans="1:8" ht="15">
      <c r="A81" s="3" t="s">
        <v>27</v>
      </c>
      <c r="B81" s="1">
        <f>_XLL.OVD(B15)/_XLL.UND(B79)</f>
        <v>0.5700035398470469</v>
      </c>
      <c r="C81" s="10">
        <f>_XLL.EQS(B81,"Units= ; EqnPrefix=Eqn. ; EqnNo= 0; Multiplication= 1; ShowWorking= 0; EqnStyle= 1; Eqp$C$81_0")</f>
      </c>
      <c r="D81" s="10"/>
      <c r="E81" s="11" t="str">
        <f>IF(B81&lt;F81,"&lt;",IF(B81=F81,"=","&gt;"))</f>
        <v>&lt;</v>
      </c>
      <c r="F81" s="12">
        <v>1</v>
      </c>
      <c r="G81" s="7" t="str">
        <f>IF(B81&lt;=F81,"OK","NG")</f>
        <v>OK</v>
      </c>
      <c r="H81" s="10"/>
    </row>
    <row r="84" ht="15">
      <c r="A84" s="15" t="s">
        <v>26</v>
      </c>
    </row>
    <row r="86" spans="1:10" ht="30.75" customHeight="1">
      <c r="A86" s="52" t="s">
        <v>64</v>
      </c>
      <c r="B86" s="52"/>
      <c r="C86" s="52"/>
      <c r="D86" s="52"/>
      <c r="E86" s="52"/>
      <c r="F86" s="52"/>
      <c r="G86" s="52"/>
      <c r="H86" s="52"/>
      <c r="I86" s="52"/>
      <c r="J86" s="52"/>
    </row>
    <row r="88" spans="1:4" ht="18">
      <c r="A88" s="59" t="s">
        <v>60</v>
      </c>
      <c r="B88" s="4">
        <f>MIN(Sheet1!F15,Sheet1!F16)</f>
        <v>36</v>
      </c>
      <c r="C88" t="s">
        <v>11</v>
      </c>
      <c r="D88" s="10">
        <f>_XLL.EQS(B88,"Units= ; EqnPrefix=Eqn. ; EqnNo= 0; Multiplication= 0; ShowWorking= 0; EqnStyle= 0; Eqp$D$88_0")</f>
      </c>
    </row>
    <row r="90" spans="1:9" ht="18">
      <c r="A90" s="59" t="s">
        <v>42</v>
      </c>
      <c r="B90">
        <f>_XLL.OVD(1.25*B88)/_XLL.UND(Sheet1!B37)</f>
        <v>22.5</v>
      </c>
      <c r="C90" t="s">
        <v>11</v>
      </c>
      <c r="D90" s="10">
        <f>_XLL.EQS(B90,"Units= ; EqnPrefix=Eqn. ; EqnNo= 0; Multiplication= 0; ShowWorking= 0; EqnStyle= 0; Eqp$D$90_0")</f>
      </c>
      <c r="I90" t="s">
        <v>59</v>
      </c>
    </row>
    <row r="92" spans="1:4" ht="18">
      <c r="A92" s="59" t="s">
        <v>43</v>
      </c>
      <c r="B92" s="4">
        <f>OVD(B15)/UND(B18*B16)</f>
        <v>19.621621621621617</v>
      </c>
      <c r="C92" t="s">
        <v>11</v>
      </c>
      <c r="D92" s="10">
        <f>_XLL.EQS(B92,"Units= ; EqnPrefix=Eqn. ; EqnNo= 0; Multiplication= 0; ShowWorking= 0; EqnStyle= 0; Eqp$D$92_0")</f>
      </c>
    </row>
    <row r="94" spans="1:6" ht="15">
      <c r="A94" s="3" t="s">
        <v>27</v>
      </c>
      <c r="B94" s="1">
        <f>_XLL.OVD(B92)/_XLL.UND(B90)</f>
        <v>0.8720720720720719</v>
      </c>
      <c r="C94" s="10">
        <f>_XLL.EQS(B94,"Units= ; EqnPrefix=Eqn. ; EqnNo= 0; Multiplication= 1; ShowWorking= 0; EqnStyle= 1; Eqp$C$94_0")</f>
      </c>
      <c r="D94" s="7" t="str">
        <f>IF(B94&lt;E94,"&lt;",IF(B94=E94,"=","&gt;"))</f>
        <v>&lt;</v>
      </c>
      <c r="E94" s="12">
        <v>1</v>
      </c>
      <c r="F94" t="str">
        <f>IF(B94&lt;E94,"OK","NG")</f>
        <v>OK</v>
      </c>
    </row>
  </sheetData>
  <sheetProtection/>
  <mergeCells count="10">
    <mergeCell ref="A9:J9"/>
    <mergeCell ref="A86:J86"/>
    <mergeCell ref="A12:E14"/>
    <mergeCell ref="I1:J1"/>
    <mergeCell ref="E2:J2"/>
    <mergeCell ref="E1:G1"/>
    <mergeCell ref="E3:F3"/>
    <mergeCell ref="E4:F4"/>
    <mergeCell ref="I4:J4"/>
    <mergeCell ref="I3:J3"/>
  </mergeCells>
  <printOptions/>
  <pageMargins left="0.7" right="0.34375" top="0.447916666666667" bottom="0.375" header="0.3" footer="0.3"/>
  <pageSetup horizontalDpi="600" verticalDpi="600" orientation="portrait" scale="89" r:id="rId2"/>
  <rowBreaks count="2" manualBreakCount="2">
    <brk id="41" max="255" man="1"/>
    <brk id="83" max="255" man="1"/>
  </rowBreaks>
  <drawing r:id="rId1"/>
</worksheet>
</file>

<file path=xl/worksheets/sheet4.xml><?xml version="1.0" encoding="utf-8"?>
<worksheet xmlns="http://schemas.openxmlformats.org/spreadsheetml/2006/main" xmlns:r="http://schemas.openxmlformats.org/officeDocument/2006/relationships">
  <dimension ref="A1:L91"/>
  <sheetViews>
    <sheetView view="pageLayout" zoomScaleNormal="85" zoomScaleSheetLayoutView="85" workbookViewId="0" topLeftCell="A73">
      <selection activeCell="E81" sqref="E81"/>
    </sheetView>
  </sheetViews>
  <sheetFormatPr defaultColWidth="9.140625" defaultRowHeight="15"/>
  <cols>
    <col min="1" max="1" width="11.28125" style="0" customWidth="1"/>
    <col min="2" max="2" width="9.140625" style="0" customWidth="1"/>
    <col min="3" max="3" width="5.8515625" style="0" customWidth="1"/>
    <col min="7" max="7" width="9.140625" style="0" customWidth="1"/>
    <col min="8" max="8" width="11.28125" style="0" customWidth="1"/>
  </cols>
  <sheetData>
    <row r="1" spans="1:10" ht="15">
      <c r="A1" s="21"/>
      <c r="B1" s="22"/>
      <c r="C1" s="22"/>
      <c r="D1" s="21" t="s">
        <v>44</v>
      </c>
      <c r="E1" s="46" t="s">
        <v>53</v>
      </c>
      <c r="F1" s="46"/>
      <c r="G1" s="46"/>
      <c r="H1" s="23" t="s">
        <v>48</v>
      </c>
      <c r="I1" s="46">
        <v>1034</v>
      </c>
      <c r="J1" s="47"/>
    </row>
    <row r="2" spans="1:10" ht="15">
      <c r="A2" s="24"/>
      <c r="B2" s="19"/>
      <c r="C2" s="19"/>
      <c r="D2" s="25" t="s">
        <v>45</v>
      </c>
      <c r="E2" s="48" t="s">
        <v>65</v>
      </c>
      <c r="F2" s="48"/>
      <c r="G2" s="48"/>
      <c r="H2" s="48"/>
      <c r="I2" s="48"/>
      <c r="J2" s="49"/>
    </row>
    <row r="3" spans="1:10" ht="15">
      <c r="A3" s="24"/>
      <c r="B3" s="19"/>
      <c r="C3" s="19"/>
      <c r="D3" s="24" t="s">
        <v>46</v>
      </c>
      <c r="E3" s="50" t="s">
        <v>52</v>
      </c>
      <c r="F3" s="50"/>
      <c r="G3" s="20"/>
      <c r="H3" s="20" t="s">
        <v>49</v>
      </c>
      <c r="I3" s="50"/>
      <c r="J3" s="51"/>
    </row>
    <row r="4" spans="1:10" ht="15">
      <c r="A4" s="25"/>
      <c r="B4" s="18"/>
      <c r="C4" s="18"/>
      <c r="D4" s="25" t="s">
        <v>47</v>
      </c>
      <c r="E4" s="44">
        <v>40019</v>
      </c>
      <c r="F4" s="44"/>
      <c r="G4" s="26"/>
      <c r="H4" s="26" t="s">
        <v>47</v>
      </c>
      <c r="I4" s="44"/>
      <c r="J4" s="45"/>
    </row>
    <row r="7" ht="15.75">
      <c r="A7" s="13" t="s">
        <v>30</v>
      </c>
    </row>
    <row r="8" spans="1:5" ht="15.75" customHeight="1">
      <c r="A8" s="33" t="s">
        <v>68</v>
      </c>
      <c r="B8" s="56"/>
      <c r="C8" s="56"/>
      <c r="D8" s="56"/>
      <c r="E8" s="56"/>
    </row>
    <row r="9" spans="1:5" ht="15.75" customHeight="1">
      <c r="A9" s="56"/>
      <c r="B9" s="56"/>
      <c r="C9" s="56"/>
      <c r="D9" s="56"/>
      <c r="E9" s="56"/>
    </row>
    <row r="10" spans="1:5" ht="15.75" customHeight="1">
      <c r="A10" s="56"/>
      <c r="B10" s="56"/>
      <c r="C10" s="56"/>
      <c r="D10" s="56"/>
      <c r="E10" s="56"/>
    </row>
    <row r="11" ht="15.75">
      <c r="A11" s="13"/>
    </row>
    <row r="12" spans="1:4" ht="15">
      <c r="A12" s="3" t="s">
        <v>28</v>
      </c>
      <c r="B12" s="17">
        <v>36.5</v>
      </c>
      <c r="C12" t="s">
        <v>4</v>
      </c>
      <c r="D12" t="s">
        <v>33</v>
      </c>
    </row>
    <row r="13" spans="1:4" ht="15">
      <c r="A13" s="59" t="s">
        <v>83</v>
      </c>
      <c r="B13" s="17">
        <v>1</v>
      </c>
      <c r="C13" t="s">
        <v>5</v>
      </c>
      <c r="D13" t="s">
        <v>34</v>
      </c>
    </row>
    <row r="14" spans="1:4" ht="15">
      <c r="A14" s="59" t="s">
        <v>84</v>
      </c>
      <c r="B14" s="17">
        <v>6</v>
      </c>
      <c r="C14" t="s">
        <v>5</v>
      </c>
      <c r="D14" t="s">
        <v>35</v>
      </c>
    </row>
    <row r="15" spans="1:4" ht="18">
      <c r="A15" s="59" t="s">
        <v>6</v>
      </c>
      <c r="B15" s="17">
        <v>2.04</v>
      </c>
      <c r="C15" t="s">
        <v>5</v>
      </c>
      <c r="D15" t="s">
        <v>67</v>
      </c>
    </row>
    <row r="16" spans="1:4" ht="18">
      <c r="A16" s="59" t="s">
        <v>85</v>
      </c>
      <c r="B16" s="17">
        <v>0.15</v>
      </c>
      <c r="C16" t="s">
        <v>5</v>
      </c>
      <c r="D16" t="s">
        <v>37</v>
      </c>
    </row>
    <row r="17" spans="1:2" ht="15">
      <c r="A17" s="6"/>
      <c r="B17" s="1"/>
    </row>
    <row r="18" spans="1:2" ht="15.75">
      <c r="A18" s="14" t="s">
        <v>31</v>
      </c>
      <c r="B18" s="1"/>
    </row>
    <row r="19" spans="1:2" ht="15">
      <c r="A19" s="6" t="s">
        <v>40</v>
      </c>
      <c r="B19" s="1"/>
    </row>
    <row r="20" spans="1:2" ht="15">
      <c r="A20" s="6"/>
      <c r="B20" s="1"/>
    </row>
    <row r="21" spans="1:4" ht="18">
      <c r="A21" s="59" t="s">
        <v>7</v>
      </c>
      <c r="B21" s="1">
        <f>B15+B16</f>
        <v>2.19</v>
      </c>
      <c r="C21" s="10" t="s">
        <v>5</v>
      </c>
      <c r="D21" s="10">
        <f>_XLL.EQS(B21,"Units= ; EqnPrefix=Eqn. ; EqnNo= 0; Multiplication= 0; ShowWorking= 0; EqnStyle= 0; Eqp$D$21_0")</f>
      </c>
    </row>
    <row r="22" spans="1:4" ht="15">
      <c r="A22" s="2"/>
      <c r="B22" s="1"/>
      <c r="C22" s="10"/>
      <c r="D22" s="10"/>
    </row>
    <row r="23" spans="1:3" ht="15">
      <c r="A23" s="11" t="s">
        <v>41</v>
      </c>
      <c r="B23" s="1"/>
      <c r="C23" s="10"/>
    </row>
    <row r="24" spans="1:3" ht="15">
      <c r="A24" s="11"/>
      <c r="B24" s="1"/>
      <c r="C24" s="10"/>
    </row>
    <row r="25" spans="1:4" ht="15">
      <c r="A25" s="59" t="s">
        <v>86</v>
      </c>
      <c r="B25" s="1">
        <f>OVD(B14)/UND(2)</f>
        <v>3</v>
      </c>
      <c r="C25" t="s">
        <v>5</v>
      </c>
      <c r="D25" s="10">
        <f>_XLL.EQS(B25,"Units= ; EqnPrefix=Eqn. ; EqnNo= 0; Multiplication= 0; ShowWorking= 0; EqnStyle= 0; Eqp$D$25_0")</f>
      </c>
    </row>
    <row r="26" spans="1:4" ht="15">
      <c r="A26" s="2"/>
      <c r="B26" s="1"/>
      <c r="D26" s="10"/>
    </row>
    <row r="27" spans="1:3" ht="15">
      <c r="A27" s="11" t="s">
        <v>39</v>
      </c>
      <c r="B27" s="1"/>
      <c r="C27" s="10"/>
    </row>
    <row r="28" spans="1:3" ht="15">
      <c r="A28" s="11"/>
      <c r="B28" s="1"/>
      <c r="C28" s="10"/>
    </row>
    <row r="29" spans="1:4" ht="18">
      <c r="A29" s="59" t="s">
        <v>8</v>
      </c>
      <c r="B29" s="1">
        <f>OVD(B14-B21)/UND(2)</f>
        <v>1.905</v>
      </c>
      <c r="C29" t="s">
        <v>5</v>
      </c>
      <c r="D29" s="10">
        <f>_XLL.EQS(B29,"Units= ; EqnPrefix=Eqn. ; EqnNo= 0; Multiplication= 0; ShowWorking= 0; EqnStyle= 0; Eqp$D$29_0")</f>
      </c>
    </row>
    <row r="30" spans="1:4" ht="15">
      <c r="A30" s="2"/>
      <c r="B30" s="1"/>
      <c r="D30" s="10"/>
    </row>
    <row r="31" spans="1:3" ht="15">
      <c r="A31" s="11" t="s">
        <v>38</v>
      </c>
      <c r="B31" s="1"/>
      <c r="C31" s="10"/>
    </row>
    <row r="32" spans="1:3" ht="15">
      <c r="A32" s="11"/>
      <c r="B32" s="1"/>
      <c r="C32" s="10"/>
    </row>
    <row r="33" spans="1:9" ht="18">
      <c r="A33" s="59" t="s">
        <v>10</v>
      </c>
      <c r="B33" s="5">
        <f>MIN(B29,4*B13,B29*0.6*_XLL.OVD(Sheet1!H15)/_XLL.UND(Sheet1!F15)*SQRT(_XLL.OVD(B21)/_XLL.UND(B29)))</f>
        <v>1.905</v>
      </c>
      <c r="C33" t="s">
        <v>5</v>
      </c>
      <c r="D33" s="10">
        <f>_XLL.EQS(B33,"Units= ; EqnPrefix=Eqn. ; EqnNo= 0; Multiplication= 0; ShowWorking= 0; EqnStyle= 0; Eqp$D$33_0")</f>
      </c>
      <c r="I33" t="s">
        <v>55</v>
      </c>
    </row>
    <row r="35" ht="15">
      <c r="A35" t="s">
        <v>13</v>
      </c>
    </row>
    <row r="37" spans="1:12" ht="18">
      <c r="A37" s="59" t="s">
        <v>14</v>
      </c>
      <c r="B37" s="1">
        <f>IF(OVD(B15)/UND(B21)&gt;0.9,1,1-0.275*SQRT(1-OVD(B15^2)/UND(B21^2)))</f>
        <v>1</v>
      </c>
      <c r="D37" s="10">
        <f>_XLL.EQS(B37,"Units= ; EqnPrefix=Eqn. ; EqnNo= 0; Multiplication= 0; ShowWorking= 0; EqnStyle= 0; Eqp$D$37_0")</f>
      </c>
      <c r="I37" t="s">
        <v>54</v>
      </c>
      <c r="L37" t="s">
        <v>0</v>
      </c>
    </row>
    <row r="39" ht="18">
      <c r="A39" t="s">
        <v>23</v>
      </c>
    </row>
    <row r="41" spans="1:9" ht="18">
      <c r="A41" s="59" t="s">
        <v>9</v>
      </c>
      <c r="B41" s="4">
        <f>B37*_XLL.OVD(Sheet1!H15)/_XLL.UND((1.2*Sheet1!B37))*2*B13*B33</f>
        <v>92.075</v>
      </c>
      <c r="C41" t="s">
        <v>4</v>
      </c>
      <c r="D41" s="10">
        <f>_XLL.EQS(B41,"Units= ; EqnPrefix=Eqn. ; EqnNo= 0; Multiplication= 0; ShowWorking= 0; EqnStyle= 0; Eqp$D$41_0")</f>
      </c>
      <c r="I41" t="s">
        <v>56</v>
      </c>
    </row>
    <row r="43" ht="18">
      <c r="A43" t="s">
        <v>22</v>
      </c>
    </row>
    <row r="45" spans="1:9" ht="18">
      <c r="A45" s="59" t="s">
        <v>20</v>
      </c>
      <c r="B45" s="4">
        <f>B37*(_XLL.OVD(Sheet1!H15)/_XLL.UND(1.2*Sheet1!B37)*(1.13*(B25-(_XLL.OVD(B21)/_XLL.UND(2)))+(_XLL.OVD(0.92*B29)/_XLL.UND((1+B29/B21))))*B13)</f>
        <v>74.67349954212455</v>
      </c>
      <c r="C45" t="s">
        <v>4</v>
      </c>
      <c r="D45" s="10">
        <f>_XLL.EQS(B45,"Units= ; EqnPrefix=Eqn. ; EqnNo= 0; Multiplication= 0; ShowWorking= 0; EqnStyle= 0; Eqp$D$45_0")</f>
      </c>
      <c r="I45" t="s">
        <v>57</v>
      </c>
    </row>
    <row r="47" ht="18">
      <c r="A47" t="s">
        <v>21</v>
      </c>
    </row>
    <row r="65" spans="1:4" ht="15">
      <c r="A65" s="59" t="s">
        <v>87</v>
      </c>
      <c r="B65" s="1">
        <f>90-55*(OVD(B15)/UND(B21))</f>
        <v>38.76712328767123</v>
      </c>
      <c r="C65" s="27" t="s">
        <v>62</v>
      </c>
      <c r="D65" s="10">
        <f>_XLL.EQS(B65,"Units= ; EqnPrefix=Eqn. ; EqnNo= 0; Multiplication= 0; ShowWorking= 0; EqnStyle= 0; Eqp$D$65_0")</f>
      </c>
    </row>
    <row r="67" spans="1:4" ht="15">
      <c r="A67" s="59" t="s">
        <v>88</v>
      </c>
      <c r="B67" s="1">
        <f>DEGREES(ACOS(OVD(0.5*B21*COS(RADIANS(B65)))/UND(B25)))</f>
        <v>73.46568465604634</v>
      </c>
      <c r="C67" s="27" t="s">
        <v>62</v>
      </c>
      <c r="D67" s="10">
        <f>_XLL.EQS(B67,"Units= ; EqnPrefix=Eqn. ; EqnNo= 0; Multiplication= 0; ShowWorking= 0; EqnStyle= 0; Eqp$D$67_0")</f>
      </c>
    </row>
    <row r="69" spans="1:4" ht="15">
      <c r="A69" s="59" t="s">
        <v>89</v>
      </c>
      <c r="B69" s="1">
        <f>(B25*SIN(RADIANS(B67)))-(OVD(B21)/UND(2)*SIN(RADIANS(B65)))</f>
        <v>2.19030699693441</v>
      </c>
      <c r="C69" t="s">
        <v>5</v>
      </c>
      <c r="D69" s="10">
        <f>_XLL.EQS(B69,"Units= ; EqnPrefix=Eqn. ; EqnNo= 0; Multiplication= 0; ShowWorking= 0; EqnStyle= 0; Eqp$D$69_0")</f>
      </c>
    </row>
    <row r="71" spans="1:4" ht="18">
      <c r="A71" s="59" t="s">
        <v>25</v>
      </c>
      <c r="B71" s="1">
        <f>2*B69*B13</f>
        <v>4.38061399386882</v>
      </c>
      <c r="C71" s="11" t="s">
        <v>63</v>
      </c>
      <c r="D71" s="10">
        <f>_XLL.EQS(B71,"Units= ; EqnPrefix=Eqn. ; EqnNo= 0; Multiplication= 0; ShowWorking= 0; EqnStyle= 0; Eqp$D$71_0")</f>
      </c>
    </row>
    <row r="73" spans="1:9" ht="18">
      <c r="A73" s="59" t="s">
        <v>24</v>
      </c>
      <c r="B73" s="4">
        <f>(_XLL.OVD(0.7*Sheet1!H15)/_XLL.UND(1.2*Sheet1!B37))*B71</f>
        <v>74.1053867296142</v>
      </c>
      <c r="C73" t="s">
        <v>4</v>
      </c>
      <c r="D73" s="10">
        <f>_XLL.EQS(B73,"Units= ; EqnPrefix=Eqn. ; EqnNo= 0; Multiplication= 0; ShowWorking= 0; EqnStyle= 0; Eqp$D$73_0")</f>
      </c>
      <c r="I73" t="s">
        <v>58</v>
      </c>
    </row>
    <row r="75" ht="15.75">
      <c r="A75" s="13" t="s">
        <v>32</v>
      </c>
    </row>
    <row r="76" spans="1:4" ht="15">
      <c r="A76" s="3" t="s">
        <v>29</v>
      </c>
      <c r="B76" s="4">
        <f>MIN(B41,B45,B73)</f>
        <v>74.1053867296142</v>
      </c>
      <c r="C76" t="s">
        <v>4</v>
      </c>
      <c r="D76" s="10">
        <f>_XLL.EQS(B76,"Units= ; EqnPrefix=Eqn. ; EqnNo= 0; Multiplication= 0; ShowWorking= 0; EqnStyle= 0; Eqp$D$76_0")</f>
      </c>
    </row>
    <row r="78" spans="1:8" ht="15">
      <c r="A78" s="3" t="s">
        <v>27</v>
      </c>
      <c r="B78" s="1">
        <f>_XLL.OVD(B12)/_XLL.UND(B76)</f>
        <v>0.49254179231499473</v>
      </c>
      <c r="C78" s="10">
        <f>_XLL.EQS(B78,"Units= ; EqnPrefix=Eqn. ; EqnNo= 0; Multiplication= 0; ShowWorking= 0; EqnStyle= 0; Eqp$C$78_0")</f>
      </c>
      <c r="E78" s="11" t="str">
        <f>IF(B78&lt;F78,"&lt;",IF(B78=F78,"=","&gt;"))</f>
        <v>&lt;</v>
      </c>
      <c r="F78" s="12">
        <v>1</v>
      </c>
      <c r="G78" s="7" t="str">
        <f>IF(B78&lt;=F78,"OK","NG")</f>
        <v>OK</v>
      </c>
      <c r="H78" s="10"/>
    </row>
    <row r="81" ht="15">
      <c r="A81" s="15" t="s">
        <v>26</v>
      </c>
    </row>
    <row r="83" spans="1:10" ht="30.75" customHeight="1">
      <c r="A83" s="52" t="s">
        <v>64</v>
      </c>
      <c r="B83" s="52"/>
      <c r="C83" s="52"/>
      <c r="D83" s="52"/>
      <c r="E83" s="52"/>
      <c r="F83" s="52"/>
      <c r="G83" s="52"/>
      <c r="H83" s="52"/>
      <c r="I83" s="52"/>
      <c r="J83" s="52"/>
    </row>
    <row r="85" spans="1:4" ht="18">
      <c r="A85" s="59" t="s">
        <v>60</v>
      </c>
      <c r="B85" s="4">
        <f>MIN(Sheet1!F15,Sheet1!F16)</f>
        <v>36</v>
      </c>
      <c r="C85" t="s">
        <v>11</v>
      </c>
      <c r="D85" s="10">
        <f>_XLL.EQS(B85,"Units= ; EqnPrefix=Eqn. ; EqnNo= 0; Multiplication= 0; ShowWorking= 0; EqnStyle= 0; Eqp$D$85_0")</f>
      </c>
    </row>
    <row r="87" spans="1:9" ht="18">
      <c r="A87" s="59" t="s">
        <v>42</v>
      </c>
      <c r="B87">
        <f>_XLL.OVD(1.25*B85)/_XLL.UND(Sheet1!B37)</f>
        <v>22.5</v>
      </c>
      <c r="C87" t="s">
        <v>11</v>
      </c>
      <c r="D87" s="10">
        <f>_XLL.EQS(B87,"Units= ; EqnPrefix=Eqn. ; EqnNo= 0; Multiplication= 0; ShowWorking= 0; EqnStyle= 0; Eqp$D$87_0")</f>
      </c>
      <c r="I87" t="s">
        <v>59</v>
      </c>
    </row>
    <row r="89" spans="1:4" ht="18">
      <c r="A89" s="59" t="s">
        <v>43</v>
      </c>
      <c r="B89" s="4">
        <f>OVD(B12)/UND(B15*B13)</f>
        <v>17.892156862745097</v>
      </c>
      <c r="C89" t="s">
        <v>11</v>
      </c>
      <c r="D89" s="10">
        <f>_XLL.EQS(B89,"Units= ; EqnPrefix=Eqn. ; EqnNo= 0; Multiplication= 0; ShowWorking= 0; EqnStyle= 0; Eqp$D$89_0")</f>
      </c>
    </row>
    <row r="91" spans="1:6" ht="15">
      <c r="A91" s="3" t="s">
        <v>27</v>
      </c>
      <c r="B91" s="1">
        <f>_XLL.OVD(B89)/_XLL.UND(B87)</f>
        <v>0.7952069716775598</v>
      </c>
      <c r="C91" s="10">
        <f>_XLL.EQS(B91,"Units= ; EqnPrefix=Eqn. ; EqnNo= 0; Multiplication= 0; ShowWorking= 0; EqnStyle= 0; Eqp$C$91_0")</f>
      </c>
      <c r="D91" s="7" t="str">
        <f>IF(B91&lt;E91,"&lt;",IF(B91=E91,"=","&gt;"))</f>
        <v>&lt;</v>
      </c>
      <c r="E91" s="12">
        <v>1</v>
      </c>
      <c r="F91" t="str">
        <f>IF(B91&lt;E91,"OK","NG")</f>
        <v>OK</v>
      </c>
    </row>
  </sheetData>
  <sheetProtection/>
  <mergeCells count="9">
    <mergeCell ref="A83:J83"/>
    <mergeCell ref="A8:E10"/>
    <mergeCell ref="E1:G1"/>
    <mergeCell ref="I1:J1"/>
    <mergeCell ref="E2:J2"/>
    <mergeCell ref="E3:F3"/>
    <mergeCell ref="I3:J3"/>
    <mergeCell ref="E4:F4"/>
    <mergeCell ref="I4:J4"/>
  </mergeCells>
  <printOptions/>
  <pageMargins left="0.7" right="0.34375" top="0.447916666666667" bottom="0.375" header="0.3" footer="0.3"/>
  <pageSetup horizontalDpi="600" verticalDpi="600" orientation="portrait" r:id="rId2"/>
  <rowBreaks count="2" manualBreakCount="2">
    <brk id="42" max="255" man="1"/>
    <brk id="79"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Flatiron Construction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Grem, Marty</dc:creator>
  <cp:keywords/>
  <dc:description/>
  <cp:lastModifiedBy>John Doyle</cp:lastModifiedBy>
  <cp:lastPrinted>2009-08-04T13:54:23Z</cp:lastPrinted>
  <dcterms:created xsi:type="dcterms:W3CDTF">2009-07-07T13:38:52Z</dcterms:created>
  <dcterms:modified xsi:type="dcterms:W3CDTF">2009-08-10T08:50:17Z</dcterms:modified>
  <cp:category/>
  <cp:version/>
  <cp:contentType/>
  <cp:contentStatus/>
</cp:coreProperties>
</file>